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200" windowHeight="6690" activeTab="0"/>
  </bookViews>
  <sheets>
    <sheet name="UAE BI-Emirate AD DXB OE" sheetId="1" r:id="rId1"/>
  </sheets>
  <definedNames/>
  <calcPr fullCalcOnLoad="1"/>
</workbook>
</file>

<file path=xl/sharedStrings.xml><?xml version="1.0" encoding="utf-8"?>
<sst xmlns="http://schemas.openxmlformats.org/spreadsheetml/2006/main" count="114" uniqueCount="64">
  <si>
    <t>(End of month, figures in billions of Dirhams unless otherwise indicated)</t>
  </si>
  <si>
    <t>% 
Month -on-Month</t>
  </si>
  <si>
    <t xml:space="preserve">Government </t>
  </si>
  <si>
    <t>Public Sector (GREs)</t>
  </si>
  <si>
    <t xml:space="preserve">Private Sector </t>
  </si>
  <si>
    <t>Non-Banking Financial Institutions</t>
  </si>
  <si>
    <t>of which: Loans &amp; Advances to Non-Residents in AED</t>
  </si>
  <si>
    <t>Debt securities</t>
  </si>
  <si>
    <t xml:space="preserve">Equities </t>
  </si>
  <si>
    <t>Held to maturity securities</t>
  </si>
  <si>
    <t xml:space="preserve">Other Investments </t>
  </si>
  <si>
    <t>4.Bank Deposits</t>
  </si>
  <si>
    <t xml:space="preserve">   Resident Deposits</t>
  </si>
  <si>
    <t>Government Sector</t>
  </si>
  <si>
    <t>GREs (Govt. ownership of more than 50%)</t>
  </si>
  <si>
    <t xml:space="preserve">   Non-Resident Deposits</t>
  </si>
  <si>
    <t xml:space="preserve">Specific provisions &amp; Interest in Suspense 
</t>
  </si>
  <si>
    <t>General provisions</t>
  </si>
  <si>
    <t>All Banks</t>
  </si>
  <si>
    <t xml:space="preserve">1.Gross  Bank Assets </t>
  </si>
  <si>
    <t xml:space="preserve">2.Gross Credit </t>
  </si>
  <si>
    <t xml:space="preserve">Domestic  Credit </t>
  </si>
  <si>
    <r>
      <t xml:space="preserve"> Business &amp; Industrial Sector Credit </t>
    </r>
    <r>
      <rPr>
        <vertAlign val="superscript"/>
        <sz val="11"/>
        <rFont val="Times New Roman"/>
        <family val="1"/>
      </rPr>
      <t>1</t>
    </r>
  </si>
  <si>
    <t xml:space="preserve"> Individual </t>
  </si>
  <si>
    <r>
      <t xml:space="preserve">Foreign Credit </t>
    </r>
    <r>
      <rPr>
        <b/>
        <vertAlign val="superscript"/>
        <sz val="11"/>
        <rFont val="Times New Roman"/>
        <family val="1"/>
      </rPr>
      <t>2</t>
    </r>
  </si>
  <si>
    <r>
      <rPr>
        <vertAlign val="superscript"/>
        <sz val="10"/>
        <rFont val="Calibri"/>
        <family val="2"/>
      </rPr>
      <t>1</t>
    </r>
    <r>
      <rPr>
        <sz val="10"/>
        <rFont val="Calibri"/>
        <family val="2"/>
      </rPr>
      <t xml:space="preserve"> Includes lending to (Resident): Trade Bills Discounted and Insurance Companies  </t>
    </r>
  </si>
  <si>
    <r>
      <rPr>
        <vertAlign val="superscript"/>
        <sz val="10"/>
        <rFont val="Calibri"/>
        <family val="2"/>
      </rPr>
      <t>2</t>
    </r>
    <r>
      <rPr>
        <sz val="10"/>
        <rFont val="Calibri"/>
        <family val="2"/>
      </rPr>
      <t xml:space="preserve"> Includes lending to (Non Resident): Loans to Non Banking Financial Institutions, Trade Bills Discounted and Loans &amp; Advances (Government &amp; Public Sector, Private Sector (corporate and Individuals ) in Local and Foreign Currency</t>
    </r>
  </si>
  <si>
    <r>
      <t>of which: Tier</t>
    </r>
    <r>
      <rPr>
        <b/>
        <i/>
        <vertAlign val="superscript"/>
        <sz val="11"/>
        <rFont val="Times New Roman"/>
        <family val="1"/>
      </rPr>
      <t xml:space="preserve"> </t>
    </r>
    <r>
      <rPr>
        <i/>
        <sz val="11"/>
        <rFont val="Times New Roman"/>
        <family val="1"/>
      </rPr>
      <t>1</t>
    </r>
    <r>
      <rPr>
        <b/>
        <i/>
        <sz val="11"/>
        <rFont val="Times New Roman"/>
        <family val="1"/>
      </rPr>
      <t xml:space="preserve"> Ratio</t>
    </r>
  </si>
  <si>
    <t xml:space="preserve">Common Equity Tier 1(CET 1 ) Capital Ratio </t>
  </si>
  <si>
    <t>AD</t>
  </si>
  <si>
    <t>DXB</t>
  </si>
  <si>
    <t xml:space="preserve">      Number of Banks Operating from Each Emirate </t>
  </si>
  <si>
    <t xml:space="preserve">     Share of Banks Operating from Each Emirate in Total Assets</t>
  </si>
  <si>
    <t>Banks Operating in the UAE (Including Wholesale Banks)</t>
  </si>
  <si>
    <t>OE</t>
  </si>
  <si>
    <t xml:space="preserve"> UAE Banking Indicators - Based on the Emirates( Abu Dhabi (AD), Dubai (DXB) and Other Emirates (OE) ) Where Bank Head Office is located *</t>
  </si>
  <si>
    <t>* Emirate wise data is distributed based on the respective Emirate where the Head Office of the Banks in the UAE is located. I.e. If a Bank has operation in all the Seven Emirates of the UAE but Head Office is located in Abu Dhabi, Whole data of that Bank is allocated to the Emirate of Abu Dhabi.
Other Emirates ( OE ) include remaining five Emirates of Sharjah, Ajman, Ras Al Khaimah, Fujairah and Umm Al Quwain.</t>
  </si>
  <si>
    <t>% 
Year -on- Year</t>
  </si>
  <si>
    <t>Feb</t>
  </si>
  <si>
    <t>Mar</t>
  </si>
  <si>
    <t>Jan</t>
  </si>
  <si>
    <t>Dec</t>
  </si>
  <si>
    <t>Apr</t>
  </si>
  <si>
    <t>**Preliminary data, subject to revision</t>
  </si>
  <si>
    <t>May</t>
  </si>
  <si>
    <t>Jun</t>
  </si>
  <si>
    <t>Jul</t>
  </si>
  <si>
    <t>Aug</t>
  </si>
  <si>
    <t>Sep</t>
  </si>
  <si>
    <t>Oct</t>
  </si>
  <si>
    <t>Nov</t>
  </si>
  <si>
    <r>
      <t xml:space="preserve">3.Total Investments by Banks </t>
    </r>
    <r>
      <rPr>
        <b/>
        <i/>
        <vertAlign val="superscript"/>
        <sz val="11"/>
        <rFont val="Times New Roman"/>
        <family val="1"/>
      </rPr>
      <t>3</t>
    </r>
  </si>
  <si>
    <r>
      <t xml:space="preserve">Capital &amp; Reserves </t>
    </r>
    <r>
      <rPr>
        <b/>
        <i/>
        <vertAlign val="superscript"/>
        <sz val="11"/>
        <rFont val="Times New Roman"/>
        <family val="1"/>
      </rPr>
      <t>4</t>
    </r>
  </si>
  <si>
    <r>
      <t xml:space="preserve">Lending to Stable Resources Ratio </t>
    </r>
    <r>
      <rPr>
        <b/>
        <i/>
        <vertAlign val="superscript"/>
        <sz val="11"/>
        <color indexed="8"/>
        <rFont val="Times New Roman"/>
        <family val="1"/>
      </rPr>
      <t>5</t>
    </r>
  </si>
  <si>
    <r>
      <t xml:space="preserve">Eligible Liquid Assets Ratio (ELAR) </t>
    </r>
    <r>
      <rPr>
        <b/>
        <i/>
        <vertAlign val="superscript"/>
        <sz val="11"/>
        <color indexed="8"/>
        <rFont val="Times New Roman"/>
        <family val="1"/>
      </rPr>
      <t>6</t>
    </r>
  </si>
  <si>
    <r>
      <t xml:space="preserve">Capital adequacy ratio - ( Tier 1 + Tier 2 ) </t>
    </r>
    <r>
      <rPr>
        <b/>
        <i/>
        <vertAlign val="superscript"/>
        <sz val="11"/>
        <rFont val="Times New Roman"/>
        <family val="1"/>
      </rPr>
      <t>7</t>
    </r>
  </si>
  <si>
    <r>
      <rPr>
        <vertAlign val="superscript"/>
        <sz val="10"/>
        <rFont val="Calibri"/>
        <family val="2"/>
      </rPr>
      <t>3</t>
    </r>
    <r>
      <rPr>
        <sz val="10"/>
        <rFont val="Calibri"/>
        <family val="2"/>
      </rPr>
      <t xml:space="preserve"> Excludes Bank's Deposit with Central Bank in the forms of Certificate of Deposits &amp; Monetary Bills.</t>
    </r>
  </si>
  <si>
    <r>
      <rPr>
        <vertAlign val="superscript"/>
        <sz val="10"/>
        <rFont val="Calibri"/>
        <family val="2"/>
      </rPr>
      <t>4</t>
    </r>
    <r>
      <rPr>
        <sz val="10"/>
        <rFont val="Calibri"/>
        <family val="2"/>
      </rPr>
      <t xml:space="preserve"> Excluding  subordinated borrowings/deposits but including current year profit.</t>
    </r>
  </si>
  <si>
    <r>
      <rPr>
        <vertAlign val="superscript"/>
        <sz val="10"/>
        <rFont val="Calibri"/>
        <family val="2"/>
      </rPr>
      <t>5</t>
    </r>
    <r>
      <rPr>
        <sz val="10"/>
        <rFont val="Calibri"/>
        <family val="2"/>
      </rPr>
      <t xml:space="preserve"> The Ratio of the Total Advances  (Net Lending + Net Financial Guarantees &amp; Stand -by LC + Interbank Placements more than 3 months) to the sum of ( Net Free Capital Funds + Total Other Stable Resources)</t>
    </r>
  </si>
  <si>
    <r>
      <rPr>
        <vertAlign val="superscript"/>
        <sz val="10"/>
        <rFont val="Calibri"/>
        <family val="2"/>
      </rPr>
      <t>6</t>
    </r>
    <r>
      <rPr>
        <sz val="10"/>
        <rFont val="Calibri"/>
        <family val="2"/>
      </rPr>
      <t xml:space="preserve"> ELAR = The Ratio of Total Banks' Eligible Liquid Assets (Consist of Cash in Hand,Liquid Assets at the Central Bank and Eligible Bonds/Sukuks as prescribed by regulation 33/2015 &amp; Basel Principles but excludes interbank positions) to Total Liabilities</t>
    </r>
    <r>
      <rPr>
        <vertAlign val="superscript"/>
        <sz val="10"/>
        <rFont val="Calibri"/>
        <family val="2"/>
      </rPr>
      <t xml:space="preserve"> </t>
    </r>
    <r>
      <rPr>
        <b/>
        <vertAlign val="superscript"/>
        <sz val="10"/>
        <rFont val="Calibri"/>
        <family val="2"/>
      </rPr>
      <t>***</t>
    </r>
  </si>
  <si>
    <r>
      <t xml:space="preserve">7  </t>
    </r>
    <r>
      <rPr>
        <sz val="10"/>
        <rFont val="Calibri"/>
        <family val="2"/>
      </rPr>
      <t xml:space="preserve">Capital Adequacy Ratio , Tier 1 Ratio and CET 1 Ratio for the period starting from Dec 2017 are calculated according to Basel </t>
    </r>
    <r>
      <rPr>
        <b/>
        <sz val="10"/>
        <rFont val="Calibri"/>
        <family val="2"/>
      </rPr>
      <t>III</t>
    </r>
    <r>
      <rPr>
        <sz val="10"/>
        <rFont val="Calibri"/>
        <family val="2"/>
      </rPr>
      <t xml:space="preserve"> Guidelines issued by CBUAE vide Circular 52/2017 .</t>
    </r>
  </si>
  <si>
    <r>
      <rPr>
        <b/>
        <vertAlign val="superscript"/>
        <sz val="10"/>
        <rFont val="Calibri"/>
        <family val="2"/>
      </rPr>
      <t xml:space="preserve">*** </t>
    </r>
    <r>
      <rPr>
        <sz val="10"/>
        <rFont val="Calibri"/>
        <family val="2"/>
      </rPr>
      <t>Total Liabilities = Balance Sheet Total Assets - (Capital &amp; Reserves + All Provisions except Staff Benefit Provisions + Refinancing + Subordinated Borrowing/Deposits)</t>
    </r>
  </si>
  <si>
    <t>% 
Year -to-Date</t>
  </si>
  <si>
    <t>Jun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</si>
</sst>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
    <numFmt numFmtId="168" formatCode="_-* #,##0.00_-;_-* #,##0.00\-;_-* &quot;-&quot;??_-;_-@_-"/>
    <numFmt numFmtId="169" formatCode="_(* #,##0.0_);_(* \(#,##0.0\);_(* &quot;-&quot;?_);_(@_)"/>
    <numFmt numFmtId="170" formatCode="0.000%"/>
    <numFmt numFmtId="171" formatCode="0.0000000000000000%"/>
    <numFmt numFmtId="172" formatCode="_(* #,##0.000_);_(* \(#,##0.000\);_(* &quot;-&quot;??_);_(@_)"/>
    <numFmt numFmtId="173" formatCode="0.0000%"/>
    <numFmt numFmtId="174" formatCode="0.000000000000000%"/>
    <numFmt numFmtId="175" formatCode="#,##0.##"/>
    <numFmt numFmtId="176" formatCode="&quot;Yes&quot;;&quot;Yes&quot;;&quot;No&quot;"/>
    <numFmt numFmtId="177" formatCode="&quot;True&quot;;&quot;True&quot;;&quot;False&quot;"/>
    <numFmt numFmtId="178" formatCode="&quot;On&quot;;&quot;On&quot;;&quot;Off&quot;"/>
    <numFmt numFmtId="179" formatCode="[$€-2]\ #,##0.00_);[Red]\([$€-2]\ #,##0.00\)"/>
    <numFmt numFmtId="180" formatCode="#,##0.0_);\(#,##0.0\)"/>
  </numFmts>
  <fonts count="71">
    <font>
      <sz val="11"/>
      <color theme="1"/>
      <name val="Calibri"/>
      <family val="2"/>
    </font>
    <font>
      <sz val="11"/>
      <color indexed="8"/>
      <name val="Calibri"/>
      <family val="2"/>
    </font>
    <font>
      <sz val="10"/>
      <name val="Arial"/>
      <family val="2"/>
    </font>
    <font>
      <b/>
      <sz val="14"/>
      <name val="Times New Roman"/>
      <family val="1"/>
    </font>
    <font>
      <sz val="12"/>
      <name val="Times New Roman"/>
      <family val="1"/>
    </font>
    <font>
      <b/>
      <sz val="12"/>
      <name val="Times New Roman"/>
      <family val="1"/>
    </font>
    <font>
      <b/>
      <sz val="11"/>
      <name val="Times New Roman"/>
      <family val="1"/>
    </font>
    <font>
      <b/>
      <sz val="9"/>
      <name val="Arial Unicode MS"/>
      <family val="2"/>
    </font>
    <font>
      <b/>
      <i/>
      <sz val="11"/>
      <name val="Times New Roman"/>
      <family val="1"/>
    </font>
    <font>
      <sz val="11"/>
      <name val="Times New Roman"/>
      <family val="1"/>
    </font>
    <font>
      <vertAlign val="superscript"/>
      <sz val="11"/>
      <name val="Times New Roman"/>
      <family val="1"/>
    </font>
    <font>
      <b/>
      <vertAlign val="superscript"/>
      <sz val="11"/>
      <name val="Times New Roman"/>
      <family val="1"/>
    </font>
    <font>
      <b/>
      <i/>
      <vertAlign val="superscript"/>
      <sz val="11"/>
      <name val="Times New Roman"/>
      <family val="1"/>
    </font>
    <font>
      <b/>
      <i/>
      <vertAlign val="superscript"/>
      <sz val="11"/>
      <color indexed="8"/>
      <name val="Times New Roman"/>
      <family val="1"/>
    </font>
    <font>
      <i/>
      <sz val="11"/>
      <name val="Times New Roman"/>
      <family val="1"/>
    </font>
    <font>
      <sz val="11"/>
      <name val="Arial"/>
      <family val="2"/>
    </font>
    <font>
      <sz val="9"/>
      <name val="Arial"/>
      <family val="2"/>
    </font>
    <font>
      <b/>
      <i/>
      <sz val="12"/>
      <name val="Times New Roman"/>
      <family val="1"/>
    </font>
    <font>
      <sz val="12"/>
      <name val="Arial"/>
      <family val="2"/>
    </font>
    <font>
      <sz val="10"/>
      <name val="Calibri"/>
      <family val="2"/>
    </font>
    <font>
      <vertAlign val="superscript"/>
      <sz val="10"/>
      <name val="Calibri"/>
      <family val="2"/>
    </font>
    <font>
      <b/>
      <vertAlign val="superscrip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Times New Roman"/>
      <family val="1"/>
    </font>
    <font>
      <sz val="9"/>
      <color indexed="8"/>
      <name val="Calibri"/>
      <family val="2"/>
    </font>
    <font>
      <b/>
      <i/>
      <sz val="12"/>
      <color indexed="36"/>
      <name val="Times New Roman"/>
      <family val="1"/>
    </font>
    <font>
      <sz val="12"/>
      <color indexed="36"/>
      <name val="Times New Roman"/>
      <family val="1"/>
    </font>
    <font>
      <b/>
      <sz val="9"/>
      <color indexed="36"/>
      <name val="Arial Unicode MS"/>
      <family val="2"/>
    </font>
    <font>
      <b/>
      <sz val="11"/>
      <color indexed="3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9"/>
      <color theme="1"/>
      <name val="Calibri"/>
      <family val="2"/>
    </font>
    <font>
      <b/>
      <i/>
      <sz val="12"/>
      <color rgb="FF7030A0"/>
      <name val="Times New Roman"/>
      <family val="1"/>
    </font>
    <font>
      <sz val="12"/>
      <color rgb="FF7030A0"/>
      <name val="Times New Roman"/>
      <family val="1"/>
    </font>
    <font>
      <b/>
      <sz val="9"/>
      <color rgb="FF7030A0"/>
      <name val="Arial Unicode MS"/>
      <family val="2"/>
    </font>
    <font>
      <b/>
      <sz val="11"/>
      <color rgb="FF7030A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color indexed="63"/>
      </left>
      <right style="thin"/>
      <top style="thin"/>
      <bottom>
        <color indexed="63"/>
      </bottom>
    </border>
    <border>
      <left style="thin"/>
      <right/>
      <top style="thin"/>
      <bottom style="thin"/>
    </border>
    <border>
      <left/>
      <right/>
      <top style="thin"/>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horizontal="left" wrapText="1"/>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horizontal="left" wrapText="1"/>
      <protection/>
    </xf>
    <xf numFmtId="0" fontId="2"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7">
    <xf numFmtId="0" fontId="0" fillId="0" borderId="0" xfId="0" applyFont="1" applyAlignment="1">
      <alignment/>
    </xf>
    <xf numFmtId="0" fontId="4" fillId="0" borderId="10" xfId="65" applyFont="1" applyFill="1" applyBorder="1" applyAlignment="1">
      <alignment vertical="center"/>
      <protection/>
    </xf>
    <xf numFmtId="0" fontId="6" fillId="0" borderId="11" xfId="65" applyNumberFormat="1" applyFont="1" applyFill="1" applyBorder="1" applyAlignment="1">
      <alignment horizontal="center" vertical="center"/>
      <protection/>
    </xf>
    <xf numFmtId="0" fontId="8" fillId="0" borderId="11" xfId="65" applyFont="1" applyFill="1" applyBorder="1" applyAlignment="1">
      <alignment vertical="center"/>
      <protection/>
    </xf>
    <xf numFmtId="0" fontId="8" fillId="33" borderId="11" xfId="65" applyFont="1" applyFill="1" applyBorder="1" applyAlignment="1">
      <alignment horizontal="left" vertical="center"/>
      <protection/>
    </xf>
    <xf numFmtId="0" fontId="9" fillId="0" borderId="11" xfId="65" applyFont="1" applyFill="1" applyBorder="1" applyAlignment="1">
      <alignment horizontal="left" vertical="center" indent="3"/>
      <protection/>
    </xf>
    <xf numFmtId="0" fontId="9" fillId="0" borderId="11" xfId="65" applyFont="1" applyFill="1" applyBorder="1" applyAlignment="1">
      <alignment horizontal="left" vertical="center" indent="6"/>
      <protection/>
    </xf>
    <xf numFmtId="0" fontId="9" fillId="0" borderId="11" xfId="65" applyFont="1" applyFill="1" applyBorder="1" applyAlignment="1">
      <alignment horizontal="left" vertical="center" indent="8"/>
      <protection/>
    </xf>
    <xf numFmtId="167" fontId="9" fillId="34" borderId="11" xfId="65" applyNumberFormat="1" applyFont="1" applyFill="1" applyBorder="1" applyAlignment="1">
      <alignment horizontal="left" vertical="center" indent="3"/>
      <protection/>
    </xf>
    <xf numFmtId="167" fontId="9" fillId="34" borderId="11" xfId="65" applyNumberFormat="1" applyFont="1" applyFill="1" applyBorder="1" applyAlignment="1">
      <alignment horizontal="left" vertical="center" indent="6"/>
      <protection/>
    </xf>
    <xf numFmtId="0" fontId="9" fillId="34" borderId="12" xfId="65" applyFont="1" applyFill="1" applyBorder="1" applyAlignment="1">
      <alignment horizontal="left" vertical="center" indent="3"/>
      <protection/>
    </xf>
    <xf numFmtId="0" fontId="9" fillId="0" borderId="11" xfId="65" applyFont="1" applyFill="1" applyBorder="1" applyAlignment="1">
      <alignment horizontal="left" indent="2"/>
      <protection/>
    </xf>
    <xf numFmtId="0" fontId="9" fillId="34" borderId="11" xfId="65" applyFont="1" applyFill="1" applyBorder="1" applyAlignment="1">
      <alignment horizontal="left" indent="6"/>
      <protection/>
    </xf>
    <xf numFmtId="0" fontId="8" fillId="0" borderId="11" xfId="65" applyFont="1" applyFill="1" applyBorder="1" applyAlignment="1">
      <alignment horizontal="left"/>
      <protection/>
    </xf>
    <xf numFmtId="0" fontId="8" fillId="0" borderId="11" xfId="65" applyFont="1" applyFill="1" applyBorder="1" applyAlignment="1">
      <alignment/>
      <protection/>
    </xf>
    <xf numFmtId="0" fontId="65" fillId="33" borderId="11" xfId="90" applyFont="1" applyFill="1" applyBorder="1" applyAlignment="1">
      <alignment vertical="center"/>
      <protection/>
    </xf>
    <xf numFmtId="0" fontId="6" fillId="0" borderId="0" xfId="65" applyFont="1" applyFill="1" applyBorder="1" applyAlignment="1">
      <alignment vertical="center"/>
      <protection/>
    </xf>
    <xf numFmtId="1" fontId="9" fillId="0" borderId="0" xfId="65" applyNumberFormat="1" applyFont="1" applyFill="1" applyBorder="1" applyAlignment="1">
      <alignment wrapText="1"/>
      <protection/>
    </xf>
    <xf numFmtId="1" fontId="9" fillId="0" borderId="0" xfId="65" applyNumberFormat="1" applyFont="1" applyFill="1" applyBorder="1" applyAlignment="1">
      <alignment horizontal="right" vertical="center" wrapText="1"/>
      <protection/>
    </xf>
    <xf numFmtId="0" fontId="15" fillId="0" borderId="0" xfId="65" applyFont="1" applyFill="1" applyBorder="1" applyAlignment="1">
      <alignment horizontal="left" wrapText="1"/>
      <protection/>
    </xf>
    <xf numFmtId="0" fontId="19" fillId="0" borderId="0" xfId="63" applyFont="1" applyFill="1" applyBorder="1" applyAlignment="1">
      <alignment/>
      <protection/>
    </xf>
    <xf numFmtId="0" fontId="16" fillId="0" borderId="0" xfId="63" applyFont="1" applyAlignment="1">
      <alignment/>
      <protection/>
    </xf>
    <xf numFmtId="39" fontId="16" fillId="0" borderId="0" xfId="63" applyNumberFormat="1" applyFont="1" applyAlignment="1">
      <alignment/>
      <protection/>
    </xf>
    <xf numFmtId="0" fontId="66" fillId="0" borderId="0" xfId="90" applyFont="1" applyAlignment="1">
      <alignment horizontal="left" vertical="center"/>
      <protection/>
    </xf>
    <xf numFmtId="0" fontId="2" fillId="0" borderId="0" xfId="90" applyAlignment="1">
      <alignment/>
      <protection/>
    </xf>
    <xf numFmtId="0" fontId="4" fillId="0" borderId="11" xfId="65" applyFont="1" applyFill="1" applyBorder="1" applyAlignment="1">
      <alignment vertical="center"/>
      <protection/>
    </xf>
    <xf numFmtId="165" fontId="17" fillId="0" borderId="11" xfId="65" applyNumberFormat="1" applyFont="1" applyFill="1" applyBorder="1" applyAlignment="1">
      <alignment horizontal="right" vertical="center"/>
      <protection/>
    </xf>
    <xf numFmtId="166" fontId="17" fillId="0" borderId="11" xfId="77" applyNumberFormat="1" applyFont="1" applyFill="1" applyBorder="1" applyAlignment="1">
      <alignment horizontal="right" vertical="center"/>
      <protection/>
    </xf>
    <xf numFmtId="164" fontId="17" fillId="33" borderId="11" xfId="44" applyNumberFormat="1" applyFont="1" applyFill="1" applyBorder="1" applyAlignment="1">
      <alignment horizontal="right" vertical="center"/>
    </xf>
    <xf numFmtId="166" fontId="17" fillId="33" borderId="11" xfId="77" applyNumberFormat="1" applyFont="1" applyFill="1" applyBorder="1" applyAlignment="1">
      <alignment horizontal="right" vertical="center"/>
      <protection/>
    </xf>
    <xf numFmtId="165" fontId="4" fillId="0" borderId="11" xfId="65" applyNumberFormat="1" applyFont="1" applyFill="1" applyBorder="1" applyAlignment="1">
      <alignment horizontal="right" vertical="center"/>
      <protection/>
    </xf>
    <xf numFmtId="166" fontId="17" fillId="0" borderId="11" xfId="95" applyNumberFormat="1" applyFont="1" applyFill="1" applyBorder="1" applyAlignment="1">
      <alignment horizontal="right" vertical="center"/>
    </xf>
    <xf numFmtId="0" fontId="19" fillId="0" borderId="0" xfId="63" applyFont="1" applyFill="1" applyBorder="1" applyAlignment="1">
      <alignment/>
      <protection/>
    </xf>
    <xf numFmtId="1" fontId="4" fillId="0" borderId="0" xfId="65" applyNumberFormat="1" applyFont="1" applyFill="1" applyBorder="1" applyAlignment="1">
      <alignment vertical="center" wrapText="1"/>
      <protection/>
    </xf>
    <xf numFmtId="0" fontId="18" fillId="0" borderId="0" xfId="65" applyFont="1" applyFill="1" applyBorder="1" applyAlignment="1">
      <alignment horizontal="left" vertical="center" wrapText="1"/>
      <protection/>
    </xf>
    <xf numFmtId="0" fontId="0" fillId="0" borderId="0" xfId="0" applyFill="1" applyAlignment="1">
      <alignment/>
    </xf>
    <xf numFmtId="0" fontId="8" fillId="33" borderId="11" xfId="65" applyFont="1" applyFill="1" applyBorder="1" applyAlignment="1">
      <alignment vertical="center"/>
      <protection/>
    </xf>
    <xf numFmtId="0" fontId="20" fillId="0" borderId="0" xfId="65" applyFont="1" applyBorder="1" applyAlignment="1">
      <alignment horizontal="left"/>
      <protection/>
    </xf>
    <xf numFmtId="166" fontId="67" fillId="0" borderId="11" xfId="77" applyNumberFormat="1" applyFont="1" applyFill="1" applyBorder="1" applyAlignment="1">
      <alignment horizontal="right" vertical="center"/>
      <protection/>
    </xf>
    <xf numFmtId="166" fontId="67" fillId="33" borderId="11" xfId="77" applyNumberFormat="1" applyFont="1" applyFill="1" applyBorder="1" applyAlignment="1">
      <alignment horizontal="right" vertical="center"/>
      <protection/>
    </xf>
    <xf numFmtId="166" fontId="4" fillId="0" borderId="11" xfId="77" applyNumberFormat="1" applyFont="1" applyFill="1" applyBorder="1" applyAlignment="1">
      <alignment horizontal="right" vertical="center"/>
      <protection/>
    </xf>
    <xf numFmtId="166" fontId="68" fillId="0" borderId="11" xfId="77" applyNumberFormat="1" applyFont="1" applyFill="1" applyBorder="1" applyAlignment="1">
      <alignment horizontal="right" vertical="center"/>
      <protection/>
    </xf>
    <xf numFmtId="165" fontId="4" fillId="34" borderId="11" xfId="65" applyNumberFormat="1" applyFont="1" applyFill="1" applyBorder="1" applyAlignment="1">
      <alignment horizontal="right" vertical="center"/>
      <protection/>
    </xf>
    <xf numFmtId="165" fontId="17" fillId="33" borderId="11" xfId="65" applyNumberFormat="1" applyFont="1" applyFill="1" applyBorder="1" applyAlignment="1">
      <alignment horizontal="right" vertical="center"/>
      <protection/>
    </xf>
    <xf numFmtId="166" fontId="17" fillId="33" borderId="11" xfId="95" applyNumberFormat="1" applyFont="1" applyFill="1" applyBorder="1" applyAlignment="1">
      <alignment horizontal="right" vertical="center"/>
    </xf>
    <xf numFmtId="166" fontId="17" fillId="0" borderId="11" xfId="95" applyNumberFormat="1" applyFont="1" applyFill="1" applyBorder="1" applyAlignment="1">
      <alignment vertical="center"/>
    </xf>
    <xf numFmtId="166" fontId="17" fillId="0" borderId="13" xfId="95" applyNumberFormat="1" applyFont="1" applyFill="1" applyBorder="1" applyAlignment="1">
      <alignment vertical="center"/>
    </xf>
    <xf numFmtId="166" fontId="17" fillId="0" borderId="0" xfId="95" applyNumberFormat="1" applyFont="1" applyFill="1" applyBorder="1" applyAlignment="1">
      <alignment horizontal="right" vertical="center"/>
    </xf>
    <xf numFmtId="180" fontId="4" fillId="0" borderId="11" xfId="44" applyNumberFormat="1" applyFont="1" applyFill="1" applyBorder="1" applyAlignment="1">
      <alignment horizontal="right" vertical="center"/>
    </xf>
    <xf numFmtId="166" fontId="17" fillId="0" borderId="14" xfId="95" applyNumberFormat="1" applyFont="1" applyFill="1" applyBorder="1" applyAlignment="1">
      <alignment vertical="center"/>
    </xf>
    <xf numFmtId="167" fontId="8" fillId="33" borderId="15" xfId="65" applyNumberFormat="1" applyFont="1" applyFill="1" applyBorder="1" applyAlignment="1">
      <alignment horizontal="left" indent="3"/>
      <protection/>
    </xf>
    <xf numFmtId="166" fontId="17" fillId="33" borderId="16" xfId="95" applyNumberFormat="1" applyFont="1" applyFill="1" applyBorder="1" applyAlignment="1">
      <alignment vertical="center"/>
    </xf>
    <xf numFmtId="167" fontId="8" fillId="0" borderId="15" xfId="65" applyNumberFormat="1" applyFont="1" applyFill="1" applyBorder="1" applyAlignment="1">
      <alignment horizontal="left"/>
      <protection/>
    </xf>
    <xf numFmtId="166" fontId="4" fillId="0" borderId="0" xfId="95" applyNumberFormat="1" applyFont="1" applyFill="1" applyBorder="1" applyAlignment="1">
      <alignment vertical="center" wrapText="1"/>
    </xf>
    <xf numFmtId="1" fontId="17" fillId="0" borderId="11" xfId="95" applyNumberFormat="1" applyFont="1" applyFill="1" applyBorder="1" applyAlignment="1">
      <alignment vertical="center"/>
    </xf>
    <xf numFmtId="167" fontId="8" fillId="0" borderId="15" xfId="65" applyNumberFormat="1" applyFont="1" applyFill="1" applyBorder="1" applyAlignment="1">
      <alignment/>
      <protection/>
    </xf>
    <xf numFmtId="0" fontId="69" fillId="0" borderId="10" xfId="65" applyFont="1" applyFill="1" applyBorder="1" applyAlignment="1">
      <alignment horizontal="center" vertical="center" wrapText="1"/>
      <protection/>
    </xf>
    <xf numFmtId="0" fontId="69" fillId="0" borderId="17" xfId="65" applyFont="1" applyFill="1" applyBorder="1" applyAlignment="1">
      <alignment horizontal="center" vertical="center" wrapText="1"/>
      <protection/>
    </xf>
    <xf numFmtId="166" fontId="17" fillId="0" borderId="12" xfId="95" applyNumberFormat="1" applyFont="1" applyFill="1" applyBorder="1" applyAlignment="1">
      <alignment horizontal="right" vertical="center"/>
    </xf>
    <xf numFmtId="166" fontId="9" fillId="0" borderId="0" xfId="95" applyNumberFormat="1" applyFont="1" applyFill="1" applyBorder="1" applyAlignment="1">
      <alignment horizontal="right" vertical="center" wrapText="1"/>
    </xf>
    <xf numFmtId="1" fontId="17" fillId="0" borderId="0" xfId="95" applyNumberFormat="1" applyFont="1" applyFill="1" applyBorder="1" applyAlignment="1">
      <alignment vertical="center"/>
    </xf>
    <xf numFmtId="166" fontId="17" fillId="0" borderId="18" xfId="95" applyNumberFormat="1" applyFont="1" applyFill="1" applyBorder="1" applyAlignment="1">
      <alignment vertical="center"/>
    </xf>
    <xf numFmtId="166" fontId="17" fillId="0" borderId="19" xfId="95" applyNumberFormat="1" applyFont="1" applyFill="1" applyBorder="1" applyAlignment="1">
      <alignment vertical="center"/>
    </xf>
    <xf numFmtId="1" fontId="17" fillId="0" borderId="20" xfId="95" applyNumberFormat="1" applyFont="1" applyFill="1" applyBorder="1" applyAlignment="1">
      <alignment vertical="center"/>
    </xf>
    <xf numFmtId="1" fontId="17" fillId="0" borderId="21" xfId="95" applyNumberFormat="1" applyFont="1" applyFill="1" applyBorder="1" applyAlignment="1">
      <alignment vertical="center"/>
    </xf>
    <xf numFmtId="166" fontId="17" fillId="0" borderId="22" xfId="95" applyNumberFormat="1" applyFont="1" applyFill="1" applyBorder="1" applyAlignment="1">
      <alignment vertical="center"/>
    </xf>
    <xf numFmtId="166" fontId="17" fillId="0" borderId="23" xfId="95" applyNumberFormat="1" applyFont="1" applyFill="1" applyBorder="1" applyAlignment="1">
      <alignment vertical="center"/>
    </xf>
    <xf numFmtId="166" fontId="17" fillId="0" borderId="17" xfId="95" applyNumberFormat="1" applyFont="1" applyFill="1" applyBorder="1" applyAlignment="1">
      <alignment vertical="center"/>
    </xf>
    <xf numFmtId="166" fontId="17" fillId="0" borderId="0" xfId="95" applyNumberFormat="1" applyFont="1" applyFill="1" applyBorder="1" applyAlignment="1">
      <alignment vertical="center"/>
    </xf>
    <xf numFmtId="165" fontId="4" fillId="0" borderId="0" xfId="65" applyNumberFormat="1" applyFont="1" applyFill="1" applyBorder="1" applyAlignment="1">
      <alignment vertical="center" wrapText="1"/>
      <protection/>
    </xf>
    <xf numFmtId="0" fontId="8" fillId="0" borderId="22" xfId="65" applyFont="1" applyFill="1" applyBorder="1" applyAlignment="1">
      <alignment vertical="center"/>
      <protection/>
    </xf>
    <xf numFmtId="167" fontId="8" fillId="0" borderId="15" xfId="65" applyNumberFormat="1" applyFont="1" applyFill="1" applyBorder="1" applyAlignment="1">
      <alignment horizontal="left" indent="3"/>
      <protection/>
    </xf>
    <xf numFmtId="167" fontId="8" fillId="0" borderId="18" xfId="65" applyNumberFormat="1" applyFont="1" applyFill="1" applyBorder="1" applyAlignment="1">
      <alignment horizontal="left" indent="3"/>
      <protection/>
    </xf>
    <xf numFmtId="166" fontId="17" fillId="0" borderId="15" xfId="95" applyNumberFormat="1" applyFont="1" applyFill="1" applyBorder="1" applyAlignment="1">
      <alignment vertical="center"/>
    </xf>
    <xf numFmtId="0" fontId="65" fillId="34" borderId="15" xfId="90" applyFont="1" applyFill="1" applyBorder="1" applyAlignment="1">
      <alignment vertical="center"/>
      <protection/>
    </xf>
    <xf numFmtId="166" fontId="17" fillId="0" borderId="16" xfId="95" applyNumberFormat="1" applyFont="1" applyFill="1" applyBorder="1" applyAlignment="1">
      <alignment vertical="center"/>
    </xf>
    <xf numFmtId="166" fontId="17" fillId="33" borderId="19" xfId="95" applyNumberFormat="1" applyFont="1" applyFill="1" applyBorder="1" applyAlignment="1">
      <alignment vertical="center"/>
    </xf>
    <xf numFmtId="166" fontId="17" fillId="33" borderId="14" xfId="95" applyNumberFormat="1" applyFont="1" applyFill="1" applyBorder="1" applyAlignment="1">
      <alignment vertical="center"/>
    </xf>
    <xf numFmtId="1" fontId="17" fillId="0" borderId="10" xfId="95" applyNumberFormat="1" applyFont="1" applyFill="1" applyBorder="1" applyAlignment="1">
      <alignment vertical="center"/>
    </xf>
    <xf numFmtId="10" fontId="68" fillId="0" borderId="11" xfId="77" applyNumberFormat="1" applyFont="1" applyFill="1" applyBorder="1" applyAlignment="1">
      <alignment horizontal="right" vertical="center"/>
      <protection/>
    </xf>
    <xf numFmtId="10" fontId="67" fillId="33" borderId="11" xfId="77" applyNumberFormat="1" applyFont="1" applyFill="1" applyBorder="1" applyAlignment="1">
      <alignment horizontal="right" vertical="center"/>
      <protection/>
    </xf>
    <xf numFmtId="0" fontId="5" fillId="0" borderId="16"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7" fillId="0" borderId="15" xfId="65"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7" fillId="0" borderId="13" xfId="65" applyFont="1" applyFill="1" applyBorder="1" applyAlignment="1">
      <alignment horizontal="center" vertical="center" wrapText="1"/>
      <protection/>
    </xf>
    <xf numFmtId="0" fontId="6" fillId="0" borderId="15" xfId="65" applyNumberFormat="1" applyFont="1" applyFill="1" applyBorder="1" applyAlignment="1">
      <alignment horizontal="center" vertical="center"/>
      <protection/>
    </xf>
    <xf numFmtId="0" fontId="6" fillId="0" borderId="16"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protection/>
    </xf>
    <xf numFmtId="0" fontId="3" fillId="0" borderId="11" xfId="65" applyFont="1" applyFill="1" applyBorder="1" applyAlignment="1">
      <alignment horizontal="left" vertical="center"/>
      <protection/>
    </xf>
    <xf numFmtId="0" fontId="4" fillId="0" borderId="11" xfId="65" applyFont="1" applyFill="1" applyBorder="1" applyAlignment="1">
      <alignment horizontal="left" vertical="center"/>
      <protection/>
    </xf>
    <xf numFmtId="0" fontId="5" fillId="0" borderId="15" xfId="65" applyFont="1" applyFill="1" applyBorder="1" applyAlignment="1">
      <alignment horizontal="center" vertical="center"/>
      <protection/>
    </xf>
    <xf numFmtId="0" fontId="19" fillId="0" borderId="0" xfId="65" applyFont="1" applyFill="1" applyBorder="1" applyAlignment="1">
      <alignment horizontal="left" vertical="top" wrapText="1"/>
      <protection/>
    </xf>
    <xf numFmtId="0" fontId="70" fillId="0" borderId="11" xfId="65" applyNumberFormat="1" applyFont="1" applyFill="1" applyBorder="1" applyAlignment="1">
      <alignment horizontal="center" vertical="center"/>
      <protection/>
    </xf>
    <xf numFmtId="0" fontId="7" fillId="0" borderId="22" xfId="65" applyFont="1" applyFill="1" applyBorder="1" applyAlignment="1">
      <alignment horizontal="center" vertical="center" wrapText="1"/>
      <protection/>
    </xf>
    <xf numFmtId="0" fontId="7" fillId="0" borderId="23" xfId="65"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2 2" xfId="65"/>
    <cellStyle name="Normal 20" xfId="66"/>
    <cellStyle name="Normal 20 2" xfId="67"/>
    <cellStyle name="Normal 23" xfId="68"/>
    <cellStyle name="Normal 23 2" xfId="69"/>
    <cellStyle name="Normal 24" xfId="70"/>
    <cellStyle name="Normal 24 2" xfId="71"/>
    <cellStyle name="Normal 26" xfId="72"/>
    <cellStyle name="Normal 26 2" xfId="73"/>
    <cellStyle name="Normal 29" xfId="74"/>
    <cellStyle name="Normal 29 2" xfId="75"/>
    <cellStyle name="Normal 3" xfId="76"/>
    <cellStyle name="Normal 3 2" xfId="77"/>
    <cellStyle name="Normal 31" xfId="78"/>
    <cellStyle name="Normal 31 2" xfId="79"/>
    <cellStyle name="Normal 34" xfId="80"/>
    <cellStyle name="Normal 34 2" xfId="81"/>
    <cellStyle name="Normal 36" xfId="82"/>
    <cellStyle name="Normal 36 2" xfId="83"/>
    <cellStyle name="Normal 37" xfId="84"/>
    <cellStyle name="Normal 37 2" xfId="85"/>
    <cellStyle name="Normal 4" xfId="86"/>
    <cellStyle name="Normal 5" xfId="87"/>
    <cellStyle name="Normal 6" xfId="88"/>
    <cellStyle name="Normal 7" xfId="89"/>
    <cellStyle name="Normal 8" xfId="90"/>
    <cellStyle name="Normal 9" xfId="91"/>
    <cellStyle name="Normal 9 2" xfId="92"/>
    <cellStyle name="Note" xfId="93"/>
    <cellStyle name="Output" xfId="94"/>
    <cellStyle name="Percent" xfId="95"/>
    <cellStyle name="Percent 2" xfId="96"/>
    <cellStyle name="Percent 3" xfId="97"/>
    <cellStyle name="Percent 4" xfId="98"/>
    <cellStyle name="Percent 5" xfId="99"/>
    <cellStyle name="Style 1"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2"/>
  <sheetViews>
    <sheetView tabSelected="1" zoomScale="80" zoomScaleNormal="80" zoomScalePageLayoutView="0" workbookViewId="0" topLeftCell="A1">
      <pane xSplit="1" ySplit="5" topLeftCell="AI6" activePane="bottomRight" state="frozen"/>
      <selection pane="topLeft" activeCell="M18" sqref="M18"/>
      <selection pane="topRight" activeCell="M18" sqref="M18"/>
      <selection pane="bottomLeft" activeCell="M18" sqref="M18"/>
      <selection pane="bottomRight" activeCell="AL4" sqref="AL4:AN4"/>
    </sheetView>
  </sheetViews>
  <sheetFormatPr defaultColWidth="9.140625" defaultRowHeight="15"/>
  <cols>
    <col min="1" max="1" width="75.140625" style="0" customWidth="1"/>
    <col min="2" max="40" width="8.8515625" style="0" customWidth="1"/>
    <col min="41" max="41" width="10.140625" style="0" customWidth="1"/>
    <col min="42" max="42" width="10.7109375" style="0" customWidth="1"/>
    <col min="43" max="46" width="10.140625" style="0" customWidth="1"/>
    <col min="47" max="47" width="10.8515625" style="0" customWidth="1"/>
    <col min="48" max="48" width="10.57421875" style="0" customWidth="1"/>
    <col min="49" max="49" width="10.421875" style="0" customWidth="1"/>
    <col min="50" max="51" width="11.7109375" style="0" customWidth="1"/>
    <col min="52" max="52" width="10.7109375" style="0" customWidth="1"/>
  </cols>
  <sheetData>
    <row r="1" spans="1:52" ht="18.75">
      <c r="A1" s="89" t="s">
        <v>35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row>
    <row r="2" spans="1:52" ht="18.75" customHeight="1">
      <c r="A2" s="90" t="s">
        <v>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row>
    <row r="3" spans="1:52" ht="15.75">
      <c r="A3" s="25"/>
      <c r="B3" s="81">
        <v>2021</v>
      </c>
      <c r="C3" s="81"/>
      <c r="D3" s="81"/>
      <c r="E3" s="81"/>
      <c r="F3" s="81"/>
      <c r="G3" s="81"/>
      <c r="H3" s="81"/>
      <c r="I3" s="81"/>
      <c r="J3" s="81"/>
      <c r="K3" s="81"/>
      <c r="L3" s="81"/>
      <c r="M3" s="81"/>
      <c r="N3" s="81"/>
      <c r="O3" s="81"/>
      <c r="P3" s="81"/>
      <c r="Q3" s="81"/>
      <c r="R3" s="81"/>
      <c r="S3" s="81"/>
      <c r="T3" s="81"/>
      <c r="U3" s="81"/>
      <c r="V3" s="82"/>
      <c r="W3" s="91">
        <v>2022</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2"/>
    </row>
    <row r="4" spans="1:52" ht="54" customHeight="1">
      <c r="A4" s="1"/>
      <c r="B4" s="86" t="s">
        <v>45</v>
      </c>
      <c r="C4" s="87"/>
      <c r="D4" s="88"/>
      <c r="E4" s="86" t="s">
        <v>46</v>
      </c>
      <c r="F4" s="87"/>
      <c r="G4" s="88"/>
      <c r="H4" s="86" t="s">
        <v>47</v>
      </c>
      <c r="I4" s="87"/>
      <c r="J4" s="88"/>
      <c r="K4" s="86" t="s">
        <v>48</v>
      </c>
      <c r="L4" s="87"/>
      <c r="M4" s="88"/>
      <c r="N4" s="86" t="s">
        <v>49</v>
      </c>
      <c r="O4" s="87"/>
      <c r="P4" s="88"/>
      <c r="Q4" s="86" t="s">
        <v>50</v>
      </c>
      <c r="R4" s="87"/>
      <c r="S4" s="88"/>
      <c r="T4" s="86" t="s">
        <v>41</v>
      </c>
      <c r="U4" s="87"/>
      <c r="V4" s="88"/>
      <c r="W4" s="86" t="s">
        <v>40</v>
      </c>
      <c r="X4" s="87"/>
      <c r="Y4" s="88"/>
      <c r="Z4" s="86" t="s">
        <v>38</v>
      </c>
      <c r="AA4" s="87"/>
      <c r="AB4" s="88"/>
      <c r="AC4" s="86" t="s">
        <v>39</v>
      </c>
      <c r="AD4" s="87"/>
      <c r="AE4" s="88"/>
      <c r="AF4" s="86" t="s">
        <v>42</v>
      </c>
      <c r="AG4" s="87"/>
      <c r="AH4" s="88"/>
      <c r="AI4" s="86" t="s">
        <v>44</v>
      </c>
      <c r="AJ4" s="87"/>
      <c r="AK4" s="88"/>
      <c r="AL4" s="86" t="s">
        <v>63</v>
      </c>
      <c r="AM4" s="87"/>
      <c r="AN4" s="88"/>
      <c r="AO4" s="94" t="s">
        <v>1</v>
      </c>
      <c r="AP4" s="95"/>
      <c r="AQ4" s="96"/>
      <c r="AR4" s="83" t="s">
        <v>62</v>
      </c>
      <c r="AS4" s="84"/>
      <c r="AT4" s="85"/>
      <c r="AU4" s="83" t="s">
        <v>37</v>
      </c>
      <c r="AV4" s="84"/>
      <c r="AW4" s="85"/>
      <c r="AX4" s="56" t="s">
        <v>1</v>
      </c>
      <c r="AY4" s="57" t="s">
        <v>62</v>
      </c>
      <c r="AZ4" s="57" t="s">
        <v>37</v>
      </c>
    </row>
    <row r="5" spans="1:52" ht="15.75">
      <c r="A5" s="1"/>
      <c r="B5" s="2" t="s">
        <v>29</v>
      </c>
      <c r="C5" s="2" t="s">
        <v>30</v>
      </c>
      <c r="D5" s="2" t="s">
        <v>34</v>
      </c>
      <c r="E5" s="2" t="s">
        <v>29</v>
      </c>
      <c r="F5" s="2" t="s">
        <v>30</v>
      </c>
      <c r="G5" s="2" t="s">
        <v>34</v>
      </c>
      <c r="H5" s="2" t="s">
        <v>29</v>
      </c>
      <c r="I5" s="2" t="s">
        <v>30</v>
      </c>
      <c r="J5" s="2" t="s">
        <v>34</v>
      </c>
      <c r="K5" s="2" t="s">
        <v>29</v>
      </c>
      <c r="L5" s="2" t="s">
        <v>30</v>
      </c>
      <c r="M5" s="2" t="s">
        <v>34</v>
      </c>
      <c r="N5" s="2" t="s">
        <v>29</v>
      </c>
      <c r="O5" s="2" t="s">
        <v>30</v>
      </c>
      <c r="P5" s="2" t="s">
        <v>34</v>
      </c>
      <c r="Q5" s="2" t="s">
        <v>29</v>
      </c>
      <c r="R5" s="2" t="s">
        <v>30</v>
      </c>
      <c r="S5" s="2" t="s">
        <v>34</v>
      </c>
      <c r="T5" s="2" t="s">
        <v>29</v>
      </c>
      <c r="U5" s="2" t="s">
        <v>30</v>
      </c>
      <c r="V5" s="2" t="s">
        <v>34</v>
      </c>
      <c r="W5" s="2" t="s">
        <v>29</v>
      </c>
      <c r="X5" s="2" t="s">
        <v>30</v>
      </c>
      <c r="Y5" s="2" t="s">
        <v>34</v>
      </c>
      <c r="Z5" s="2" t="s">
        <v>29</v>
      </c>
      <c r="AA5" s="2" t="s">
        <v>30</v>
      </c>
      <c r="AB5" s="2" t="s">
        <v>34</v>
      </c>
      <c r="AC5" s="2" t="s">
        <v>29</v>
      </c>
      <c r="AD5" s="2" t="s">
        <v>30</v>
      </c>
      <c r="AE5" s="2" t="s">
        <v>34</v>
      </c>
      <c r="AF5" s="2" t="s">
        <v>29</v>
      </c>
      <c r="AG5" s="2" t="s">
        <v>30</v>
      </c>
      <c r="AH5" s="2" t="s">
        <v>34</v>
      </c>
      <c r="AI5" s="2" t="s">
        <v>29</v>
      </c>
      <c r="AJ5" s="2" t="s">
        <v>30</v>
      </c>
      <c r="AK5" s="2" t="s">
        <v>34</v>
      </c>
      <c r="AL5" s="2" t="s">
        <v>29</v>
      </c>
      <c r="AM5" s="2" t="s">
        <v>30</v>
      </c>
      <c r="AN5" s="2" t="s">
        <v>34</v>
      </c>
      <c r="AO5" s="2" t="s">
        <v>29</v>
      </c>
      <c r="AP5" s="2" t="s">
        <v>30</v>
      </c>
      <c r="AQ5" s="2" t="s">
        <v>34</v>
      </c>
      <c r="AR5" s="2" t="s">
        <v>29</v>
      </c>
      <c r="AS5" s="2" t="s">
        <v>30</v>
      </c>
      <c r="AT5" s="2" t="s">
        <v>34</v>
      </c>
      <c r="AU5" s="2" t="s">
        <v>29</v>
      </c>
      <c r="AV5" s="2" t="s">
        <v>30</v>
      </c>
      <c r="AW5" s="2" t="s">
        <v>34</v>
      </c>
      <c r="AX5" s="93" t="s">
        <v>18</v>
      </c>
      <c r="AY5" s="93"/>
      <c r="AZ5" s="93"/>
    </row>
    <row r="6" spans="1:52" ht="30.75" customHeight="1">
      <c r="A6" s="3" t="s">
        <v>19</v>
      </c>
      <c r="B6" s="26">
        <v>1423.1</v>
      </c>
      <c r="C6" s="26">
        <v>1523.4</v>
      </c>
      <c r="D6" s="26">
        <v>262.3</v>
      </c>
      <c r="E6" s="26">
        <v>1457.3</v>
      </c>
      <c r="F6" s="26">
        <v>1513</v>
      </c>
      <c r="G6" s="26">
        <v>263.1</v>
      </c>
      <c r="H6" s="26">
        <v>1455.7</v>
      </c>
      <c r="I6" s="26">
        <v>1510.1</v>
      </c>
      <c r="J6" s="26">
        <v>262.7</v>
      </c>
      <c r="K6" s="26">
        <v>1467.1</v>
      </c>
      <c r="L6" s="26">
        <v>1517.7</v>
      </c>
      <c r="M6" s="26">
        <v>262.3</v>
      </c>
      <c r="N6" s="26">
        <v>1480.8</v>
      </c>
      <c r="O6" s="26">
        <v>1527.4</v>
      </c>
      <c r="P6" s="26">
        <v>263</v>
      </c>
      <c r="Q6" s="26">
        <v>1488.8</v>
      </c>
      <c r="R6" s="26">
        <v>1542.2</v>
      </c>
      <c r="S6" s="26">
        <v>264.8</v>
      </c>
      <c r="T6" s="26">
        <v>1515.9</v>
      </c>
      <c r="U6" s="26">
        <v>1538.1</v>
      </c>
      <c r="V6" s="26">
        <v>267.5</v>
      </c>
      <c r="W6" s="26">
        <v>1485.5</v>
      </c>
      <c r="X6" s="26">
        <v>1537.9</v>
      </c>
      <c r="Y6" s="26">
        <v>266.8</v>
      </c>
      <c r="Z6" s="26">
        <v>1479.7</v>
      </c>
      <c r="AA6" s="26">
        <v>1533.1</v>
      </c>
      <c r="AB6" s="26">
        <v>269.3</v>
      </c>
      <c r="AC6" s="26">
        <v>1500.2</v>
      </c>
      <c r="AD6" s="26">
        <v>1568.1</v>
      </c>
      <c r="AE6" s="26">
        <v>268.1</v>
      </c>
      <c r="AF6" s="26">
        <v>1524.5</v>
      </c>
      <c r="AG6" s="26">
        <v>1554.7</v>
      </c>
      <c r="AH6" s="26">
        <v>265.6</v>
      </c>
      <c r="AI6" s="26">
        <v>1605.1</v>
      </c>
      <c r="AJ6" s="26">
        <v>1570.4</v>
      </c>
      <c r="AK6" s="26">
        <v>267.2</v>
      </c>
      <c r="AL6" s="26">
        <v>1592.8</v>
      </c>
      <c r="AM6" s="26">
        <v>1584.8</v>
      </c>
      <c r="AN6" s="26">
        <v>271.6</v>
      </c>
      <c r="AO6" s="27">
        <f>AL6/AI6-1</f>
        <v>-0.007663073951778676</v>
      </c>
      <c r="AP6" s="27">
        <f>AM6/AJ6-1</f>
        <v>0.009169638308710981</v>
      </c>
      <c r="AQ6" s="27">
        <f>AN6/AK6-1</f>
        <v>0.01646706586826352</v>
      </c>
      <c r="AR6" s="27">
        <f>AL6/T6-1</f>
        <v>0.05072893990368743</v>
      </c>
      <c r="AS6" s="27">
        <f>AM6/U6-1</f>
        <v>0.0303621351017489</v>
      </c>
      <c r="AT6" s="27">
        <f>AN6/V6-1</f>
        <v>0.015327102803738502</v>
      </c>
      <c r="AU6" s="27">
        <f>AL6/B6-1</f>
        <v>0.11924671491813643</v>
      </c>
      <c r="AV6" s="27">
        <f>AM6/C6-1</f>
        <v>0.04030458185637387</v>
      </c>
      <c r="AW6" s="27">
        <f>AN6/D6-1</f>
        <v>0.03545558520777736</v>
      </c>
      <c r="AX6" s="38">
        <f>((AL6+AM6+AN6)/(AI6+AJ6+AK6))-1</f>
        <v>0.0018880529816713842</v>
      </c>
      <c r="AY6" s="38">
        <f>((AL6+AM6+AN6)/(T6+U6+V6))-1</f>
        <v>0.03844648502182735</v>
      </c>
      <c r="AZ6" s="38">
        <f>((AL6+AM6+AN6)/(B6+C6+D6))-1</f>
        <v>0.07491897282473192</v>
      </c>
    </row>
    <row r="7" spans="1:52" ht="30.75" customHeight="1">
      <c r="A7" s="4" t="s">
        <v>20</v>
      </c>
      <c r="B7" s="28">
        <f aca="true" t="shared" si="0" ref="B7:AN7">B8+B15</f>
        <v>736.1</v>
      </c>
      <c r="C7" s="28">
        <f t="shared" si="0"/>
        <v>876.8</v>
      </c>
      <c r="D7" s="28">
        <f t="shared" si="0"/>
        <v>156.5</v>
      </c>
      <c r="E7" s="28">
        <f t="shared" si="0"/>
        <v>738.3</v>
      </c>
      <c r="F7" s="28">
        <f t="shared" si="0"/>
        <v>874.1000000000001</v>
      </c>
      <c r="G7" s="28">
        <f t="shared" si="0"/>
        <v>156.20000000000002</v>
      </c>
      <c r="H7" s="28">
        <f t="shared" si="0"/>
        <v>740.2</v>
      </c>
      <c r="I7" s="28">
        <f t="shared" si="0"/>
        <v>874.8</v>
      </c>
      <c r="J7" s="28">
        <f t="shared" si="0"/>
        <v>156.4</v>
      </c>
      <c r="K7" s="28">
        <f t="shared" si="0"/>
        <v>743.8</v>
      </c>
      <c r="L7" s="28">
        <f t="shared" si="0"/>
        <v>876.3000000000001</v>
      </c>
      <c r="M7" s="28">
        <f t="shared" si="0"/>
        <v>156.4</v>
      </c>
      <c r="N7" s="28">
        <f t="shared" si="0"/>
        <v>737.7</v>
      </c>
      <c r="O7" s="28">
        <f t="shared" si="0"/>
        <v>868.4</v>
      </c>
      <c r="P7" s="28">
        <f t="shared" si="0"/>
        <v>156.9</v>
      </c>
      <c r="Q7" s="28">
        <f t="shared" si="0"/>
        <v>752.7</v>
      </c>
      <c r="R7" s="28">
        <f t="shared" si="0"/>
        <v>878</v>
      </c>
      <c r="S7" s="28">
        <f t="shared" si="0"/>
        <v>157.60000000000002</v>
      </c>
      <c r="T7" s="28">
        <f t="shared" si="0"/>
        <v>761.4999999999999</v>
      </c>
      <c r="U7" s="28">
        <f t="shared" si="0"/>
        <v>877.1999999999998</v>
      </c>
      <c r="V7" s="28">
        <f t="shared" si="0"/>
        <v>155.29999999999998</v>
      </c>
      <c r="W7" s="28">
        <f t="shared" si="0"/>
        <v>763.7</v>
      </c>
      <c r="X7" s="28">
        <f t="shared" si="0"/>
        <v>879.6999999999999</v>
      </c>
      <c r="Y7" s="28">
        <f t="shared" si="0"/>
        <v>157.00000000000003</v>
      </c>
      <c r="Z7" s="28">
        <f t="shared" si="0"/>
        <v>770.4</v>
      </c>
      <c r="AA7" s="28">
        <f t="shared" si="0"/>
        <v>881.6</v>
      </c>
      <c r="AB7" s="28">
        <f t="shared" si="0"/>
        <v>158.10000000000002</v>
      </c>
      <c r="AC7" s="28">
        <f t="shared" si="0"/>
        <v>783.5999999999999</v>
      </c>
      <c r="AD7" s="28">
        <f t="shared" si="0"/>
        <v>890.3</v>
      </c>
      <c r="AE7" s="28">
        <f t="shared" si="0"/>
        <v>158</v>
      </c>
      <c r="AF7" s="28">
        <f t="shared" si="0"/>
        <v>783.8999999999999</v>
      </c>
      <c r="AG7" s="28">
        <f t="shared" si="0"/>
        <v>876.9000000000001</v>
      </c>
      <c r="AH7" s="28">
        <f t="shared" si="0"/>
        <v>156.6</v>
      </c>
      <c r="AI7" s="28">
        <f t="shared" si="0"/>
        <v>825.0000000000001</v>
      </c>
      <c r="AJ7" s="28">
        <f t="shared" si="0"/>
        <v>882.3000000000001</v>
      </c>
      <c r="AK7" s="28">
        <f t="shared" si="0"/>
        <v>158.20000000000002</v>
      </c>
      <c r="AL7" s="28">
        <f t="shared" si="0"/>
        <v>810.0999999999999</v>
      </c>
      <c r="AM7" s="28">
        <f t="shared" si="0"/>
        <v>899.5</v>
      </c>
      <c r="AN7" s="28">
        <f t="shared" si="0"/>
        <v>156.5</v>
      </c>
      <c r="AO7" s="29">
        <f aca="true" t="shared" si="1" ref="AO7:AO33">AL7/AI7-1</f>
        <v>-0.018060606060606332</v>
      </c>
      <c r="AP7" s="29">
        <f aca="true" t="shared" si="2" ref="AP7:AP33">AM7/AJ7-1</f>
        <v>0.019494503003513408</v>
      </c>
      <c r="AQ7" s="29">
        <f aca="true" t="shared" si="3" ref="AQ7:AQ33">AN7/AK7-1</f>
        <v>-0.010745891276864872</v>
      </c>
      <c r="AR7" s="29">
        <f aca="true" t="shared" si="4" ref="AR7:AR33">AL7/T7-1</f>
        <v>0.06382140512147072</v>
      </c>
      <c r="AS7" s="29">
        <f aca="true" t="shared" si="5" ref="AS7:AS33">AM7/U7-1</f>
        <v>0.025421796625627158</v>
      </c>
      <c r="AT7" s="29">
        <f aca="true" t="shared" si="6" ref="AT7:AT33">AN7/V7-1</f>
        <v>0.007726980038635034</v>
      </c>
      <c r="AU7" s="29">
        <f aca="true" t="shared" si="7" ref="AU7:AU33">AL7/B7-1</f>
        <v>0.10052981931802729</v>
      </c>
      <c r="AV7" s="29">
        <f aca="true" t="shared" si="8" ref="AV7:AV33">AM7/C7-1</f>
        <v>0.02588959854014594</v>
      </c>
      <c r="AW7" s="29">
        <f aca="true" t="shared" si="9" ref="AW7:AW33">AN7/D7-1</f>
        <v>0</v>
      </c>
      <c r="AX7" s="80">
        <f aca="true" t="shared" si="10" ref="AX7:AX31">((AL7+AM7+AN7)/(AI7+AJ7+AK7))-1</f>
        <v>0.00032162958992221213</v>
      </c>
      <c r="AY7" s="39">
        <f aca="true" t="shared" si="11" ref="AY7:AY31">((AL7+AM7+AN7)/(T7+U7+V7))-1</f>
        <v>0.040189520624303254</v>
      </c>
      <c r="AZ7" s="39">
        <f aca="true" t="shared" si="12" ref="AZ7:AZ31">((AL7+AM7+AN7)/(B7+C7+D7))-1</f>
        <v>0.0546512942240307</v>
      </c>
    </row>
    <row r="8" spans="1:52" ht="30.75" customHeight="1">
      <c r="A8" s="5" t="s">
        <v>21</v>
      </c>
      <c r="B8" s="48">
        <f aca="true" t="shared" si="13" ref="B8:AN8">B9+B10+B11+B14</f>
        <v>642.2</v>
      </c>
      <c r="C8" s="48">
        <f t="shared" si="13"/>
        <v>803.5</v>
      </c>
      <c r="D8" s="48">
        <f t="shared" si="13"/>
        <v>149.9</v>
      </c>
      <c r="E8" s="48">
        <f t="shared" si="13"/>
        <v>643.6999999999999</v>
      </c>
      <c r="F8" s="48">
        <f t="shared" si="13"/>
        <v>801.0000000000001</v>
      </c>
      <c r="G8" s="48">
        <f t="shared" si="13"/>
        <v>149.50000000000003</v>
      </c>
      <c r="H8" s="48">
        <f t="shared" si="13"/>
        <v>645.3000000000001</v>
      </c>
      <c r="I8" s="48">
        <f t="shared" si="13"/>
        <v>803.1999999999999</v>
      </c>
      <c r="J8" s="48">
        <f t="shared" si="13"/>
        <v>149.9</v>
      </c>
      <c r="K8" s="48">
        <f t="shared" si="13"/>
        <v>648.4</v>
      </c>
      <c r="L8" s="48">
        <f t="shared" si="13"/>
        <v>803.6</v>
      </c>
      <c r="M8" s="48">
        <f t="shared" si="13"/>
        <v>150.1</v>
      </c>
      <c r="N8" s="48">
        <f t="shared" si="13"/>
        <v>642.5</v>
      </c>
      <c r="O8" s="48">
        <f t="shared" si="13"/>
        <v>797.1</v>
      </c>
      <c r="P8" s="48">
        <f t="shared" si="13"/>
        <v>150.3</v>
      </c>
      <c r="Q8" s="48">
        <f t="shared" si="13"/>
        <v>662.4000000000001</v>
      </c>
      <c r="R8" s="48">
        <f t="shared" si="13"/>
        <v>804.6</v>
      </c>
      <c r="S8" s="48">
        <f t="shared" si="13"/>
        <v>150.70000000000002</v>
      </c>
      <c r="T8" s="48">
        <f t="shared" si="13"/>
        <v>667.6999999999999</v>
      </c>
      <c r="U8" s="48">
        <f t="shared" si="13"/>
        <v>802.8999999999999</v>
      </c>
      <c r="V8" s="48">
        <f t="shared" si="13"/>
        <v>148.29999999999998</v>
      </c>
      <c r="W8" s="48">
        <f t="shared" si="13"/>
        <v>666.5</v>
      </c>
      <c r="X8" s="48">
        <f t="shared" si="13"/>
        <v>801.6999999999999</v>
      </c>
      <c r="Y8" s="48">
        <f t="shared" si="13"/>
        <v>150.00000000000003</v>
      </c>
      <c r="Z8" s="48">
        <f t="shared" si="13"/>
        <v>666.1</v>
      </c>
      <c r="AA8" s="48">
        <f t="shared" si="13"/>
        <v>803.1</v>
      </c>
      <c r="AB8" s="48">
        <f t="shared" si="13"/>
        <v>150.8</v>
      </c>
      <c r="AC8" s="48">
        <f t="shared" si="13"/>
        <v>678.6999999999999</v>
      </c>
      <c r="AD8" s="48">
        <f t="shared" si="13"/>
        <v>810.0999999999999</v>
      </c>
      <c r="AE8" s="48">
        <f t="shared" si="13"/>
        <v>150.4</v>
      </c>
      <c r="AF8" s="48">
        <f t="shared" si="13"/>
        <v>677.4999999999999</v>
      </c>
      <c r="AG8" s="48">
        <f t="shared" si="13"/>
        <v>794.4000000000001</v>
      </c>
      <c r="AH8" s="48">
        <f t="shared" si="13"/>
        <v>149.1</v>
      </c>
      <c r="AI8" s="48">
        <f t="shared" si="13"/>
        <v>718.4000000000001</v>
      </c>
      <c r="AJ8" s="48">
        <f t="shared" si="13"/>
        <v>799.9000000000001</v>
      </c>
      <c r="AK8" s="48">
        <f t="shared" si="13"/>
        <v>150.9</v>
      </c>
      <c r="AL8" s="48">
        <f t="shared" si="13"/>
        <v>697.1999999999999</v>
      </c>
      <c r="AM8" s="48">
        <f t="shared" si="13"/>
        <v>812.2</v>
      </c>
      <c r="AN8" s="48">
        <f t="shared" si="13"/>
        <v>149.5</v>
      </c>
      <c r="AO8" s="40">
        <f t="shared" si="1"/>
        <v>-0.029510022271715175</v>
      </c>
      <c r="AP8" s="40">
        <f t="shared" si="2"/>
        <v>0.015376922115264424</v>
      </c>
      <c r="AQ8" s="40">
        <f t="shared" si="3"/>
        <v>-0.009277667329357198</v>
      </c>
      <c r="AR8" s="40">
        <f t="shared" si="4"/>
        <v>0.04418151864609854</v>
      </c>
      <c r="AS8" s="40">
        <f t="shared" si="5"/>
        <v>0.011583011583011782</v>
      </c>
      <c r="AT8" s="40">
        <f t="shared" si="6"/>
        <v>0.008091706001348786</v>
      </c>
      <c r="AU8" s="40">
        <f t="shared" si="7"/>
        <v>0.08564310183743373</v>
      </c>
      <c r="AV8" s="40">
        <f t="shared" si="8"/>
        <v>0.010827629122588833</v>
      </c>
      <c r="AW8" s="40">
        <f t="shared" si="9"/>
        <v>-0.0026684456304203463</v>
      </c>
      <c r="AX8" s="41">
        <f t="shared" si="10"/>
        <v>-0.0061706206566021216</v>
      </c>
      <c r="AY8" s="41">
        <f t="shared" si="11"/>
        <v>0.024708135153499455</v>
      </c>
      <c r="AZ8" s="41">
        <f t="shared" si="12"/>
        <v>0.03967159689145139</v>
      </c>
    </row>
    <row r="9" spans="1:52" ht="30.75" customHeight="1">
      <c r="A9" s="6" t="s">
        <v>2</v>
      </c>
      <c r="B9" s="30">
        <v>44.2</v>
      </c>
      <c r="C9" s="30">
        <v>194.3</v>
      </c>
      <c r="D9" s="30">
        <v>7.2</v>
      </c>
      <c r="E9" s="30">
        <v>44.2</v>
      </c>
      <c r="F9" s="30">
        <v>193.29999999999998</v>
      </c>
      <c r="G9" s="30">
        <v>7.1</v>
      </c>
      <c r="H9" s="30">
        <v>45.5</v>
      </c>
      <c r="I9" s="30">
        <v>193.5</v>
      </c>
      <c r="J9" s="30">
        <v>7</v>
      </c>
      <c r="K9" s="30">
        <v>44.9</v>
      </c>
      <c r="L9" s="30">
        <v>193.2</v>
      </c>
      <c r="M9" s="30">
        <v>7.1</v>
      </c>
      <c r="N9" s="30">
        <v>44.8</v>
      </c>
      <c r="O9" s="30">
        <v>183.9</v>
      </c>
      <c r="P9" s="30">
        <v>7.1</v>
      </c>
      <c r="Q9" s="30">
        <v>44.9</v>
      </c>
      <c r="R9" s="30">
        <v>181.9</v>
      </c>
      <c r="S9" s="30">
        <v>7.5</v>
      </c>
      <c r="T9" s="30">
        <v>46.7</v>
      </c>
      <c r="U9" s="30">
        <v>182.2</v>
      </c>
      <c r="V9" s="30">
        <v>7.1</v>
      </c>
      <c r="W9" s="30">
        <v>45.3</v>
      </c>
      <c r="X9" s="30">
        <v>172.2</v>
      </c>
      <c r="Y9" s="30">
        <v>7.4</v>
      </c>
      <c r="Z9" s="30">
        <v>45.3</v>
      </c>
      <c r="AA9" s="30">
        <v>172.1</v>
      </c>
      <c r="AB9" s="30">
        <v>7.5</v>
      </c>
      <c r="AC9" s="30">
        <v>47.6</v>
      </c>
      <c r="AD9" s="30">
        <v>172.1</v>
      </c>
      <c r="AE9" s="30">
        <v>7.1</v>
      </c>
      <c r="AF9" s="30">
        <v>47.3</v>
      </c>
      <c r="AG9" s="30">
        <v>156.6</v>
      </c>
      <c r="AH9" s="30">
        <v>7.1</v>
      </c>
      <c r="AI9" s="30">
        <v>48.2</v>
      </c>
      <c r="AJ9" s="30">
        <v>158.7</v>
      </c>
      <c r="AK9" s="30">
        <v>7</v>
      </c>
      <c r="AL9" s="30">
        <v>56.3</v>
      </c>
      <c r="AM9" s="30">
        <v>158.9</v>
      </c>
      <c r="AN9" s="30">
        <v>7.2</v>
      </c>
      <c r="AO9" s="40">
        <f t="shared" si="1"/>
        <v>0.16804979253112018</v>
      </c>
      <c r="AP9" s="40">
        <f t="shared" si="2"/>
        <v>0.001260239445494804</v>
      </c>
      <c r="AQ9" s="40">
        <f t="shared" si="3"/>
        <v>0.028571428571428692</v>
      </c>
      <c r="AR9" s="40">
        <f t="shared" si="4"/>
        <v>0.20556745182012826</v>
      </c>
      <c r="AS9" s="40">
        <f t="shared" si="5"/>
        <v>-0.12788144895718978</v>
      </c>
      <c r="AT9" s="40">
        <f t="shared" si="6"/>
        <v>0.014084507042253502</v>
      </c>
      <c r="AU9" s="40">
        <f t="shared" si="7"/>
        <v>0.2737556561085972</v>
      </c>
      <c r="AV9" s="40">
        <f t="shared" si="8"/>
        <v>-0.18219248584662895</v>
      </c>
      <c r="AW9" s="40">
        <f t="shared" si="9"/>
        <v>0</v>
      </c>
      <c r="AX9" s="41">
        <f t="shared" si="10"/>
        <v>0.03973819541841972</v>
      </c>
      <c r="AY9" s="41">
        <f t="shared" si="11"/>
        <v>-0.057627118644067776</v>
      </c>
      <c r="AZ9" s="41">
        <f t="shared" si="12"/>
        <v>-0.09483109483109486</v>
      </c>
    </row>
    <row r="10" spans="1:52" ht="30.75" customHeight="1">
      <c r="A10" s="6" t="s">
        <v>3</v>
      </c>
      <c r="B10" s="30">
        <v>121</v>
      </c>
      <c r="C10" s="30">
        <v>89.6</v>
      </c>
      <c r="D10" s="30">
        <v>13</v>
      </c>
      <c r="E10" s="30">
        <v>123.69999999999999</v>
      </c>
      <c r="F10" s="30">
        <v>88.9</v>
      </c>
      <c r="G10" s="30">
        <v>12.9</v>
      </c>
      <c r="H10" s="30">
        <v>123.4</v>
      </c>
      <c r="I10" s="30">
        <v>88.3</v>
      </c>
      <c r="J10" s="30">
        <v>13.2</v>
      </c>
      <c r="K10" s="30">
        <v>121</v>
      </c>
      <c r="L10" s="30">
        <v>88.7</v>
      </c>
      <c r="M10" s="30">
        <v>13.1</v>
      </c>
      <c r="N10" s="30">
        <v>120</v>
      </c>
      <c r="O10" s="30">
        <v>88.9</v>
      </c>
      <c r="P10" s="30">
        <v>13.5</v>
      </c>
      <c r="Q10" s="30">
        <v>134.5</v>
      </c>
      <c r="R10" s="30">
        <v>93.3</v>
      </c>
      <c r="S10" s="30">
        <v>13.5</v>
      </c>
      <c r="T10" s="30">
        <v>138.8</v>
      </c>
      <c r="U10" s="30">
        <v>92.5</v>
      </c>
      <c r="V10" s="30">
        <v>14.1</v>
      </c>
      <c r="W10" s="30">
        <v>138</v>
      </c>
      <c r="X10" s="30">
        <v>104.1</v>
      </c>
      <c r="Y10" s="30">
        <v>14.1</v>
      </c>
      <c r="Z10" s="30">
        <v>136.5</v>
      </c>
      <c r="AA10" s="30">
        <v>104.1</v>
      </c>
      <c r="AB10" s="30">
        <v>14.2</v>
      </c>
      <c r="AC10" s="30">
        <v>142.9</v>
      </c>
      <c r="AD10" s="30">
        <v>107.6</v>
      </c>
      <c r="AE10" s="30">
        <v>13.4</v>
      </c>
      <c r="AF10" s="30">
        <v>137.6</v>
      </c>
      <c r="AG10" s="30">
        <v>107.9</v>
      </c>
      <c r="AH10" s="30">
        <v>11.9</v>
      </c>
      <c r="AI10" s="30">
        <v>135.5</v>
      </c>
      <c r="AJ10" s="30">
        <v>113.5</v>
      </c>
      <c r="AK10" s="30">
        <v>11.8</v>
      </c>
      <c r="AL10" s="30">
        <v>127.2</v>
      </c>
      <c r="AM10" s="30">
        <v>121.2</v>
      </c>
      <c r="AN10" s="30">
        <v>11.6</v>
      </c>
      <c r="AO10" s="40">
        <f t="shared" si="1"/>
        <v>-0.06125461254612541</v>
      </c>
      <c r="AP10" s="40">
        <f t="shared" si="2"/>
        <v>0.06784140969163</v>
      </c>
      <c r="AQ10" s="40">
        <f t="shared" si="3"/>
        <v>-0.016949152542372947</v>
      </c>
      <c r="AR10" s="40">
        <f t="shared" si="4"/>
        <v>-0.08357348703170031</v>
      </c>
      <c r="AS10" s="40">
        <f t="shared" si="5"/>
        <v>0.3102702702702702</v>
      </c>
      <c r="AT10" s="40">
        <f t="shared" si="6"/>
        <v>-0.17730496453900713</v>
      </c>
      <c r="AU10" s="40">
        <f t="shared" si="7"/>
        <v>0.05123966942148761</v>
      </c>
      <c r="AV10" s="40">
        <f t="shared" si="8"/>
        <v>0.3526785714285716</v>
      </c>
      <c r="AW10" s="40">
        <f t="shared" si="9"/>
        <v>-0.10769230769230775</v>
      </c>
      <c r="AX10" s="41">
        <f t="shared" si="10"/>
        <v>-0.0030674846625767804</v>
      </c>
      <c r="AY10" s="41">
        <f t="shared" si="11"/>
        <v>0.059494702526487364</v>
      </c>
      <c r="AZ10" s="41">
        <f t="shared" si="12"/>
        <v>0.16279069767441867</v>
      </c>
    </row>
    <row r="11" spans="1:52" ht="30.75" customHeight="1">
      <c r="A11" s="6" t="s">
        <v>4</v>
      </c>
      <c r="B11" s="30">
        <f aca="true" t="shared" si="14" ref="B11:AN11">B12+B13</f>
        <v>471.3</v>
      </c>
      <c r="C11" s="30">
        <f t="shared" si="14"/>
        <v>513.2</v>
      </c>
      <c r="D11" s="30">
        <f t="shared" si="14"/>
        <v>128.3</v>
      </c>
      <c r="E11" s="30">
        <f t="shared" si="14"/>
        <v>470.19999999999993</v>
      </c>
      <c r="F11" s="30">
        <f t="shared" si="14"/>
        <v>512.4000000000001</v>
      </c>
      <c r="G11" s="30">
        <f t="shared" si="14"/>
        <v>128.10000000000002</v>
      </c>
      <c r="H11" s="30">
        <f t="shared" si="14"/>
        <v>470.3</v>
      </c>
      <c r="I11" s="30">
        <f t="shared" si="14"/>
        <v>515</v>
      </c>
      <c r="J11" s="30">
        <f t="shared" si="14"/>
        <v>128.20000000000002</v>
      </c>
      <c r="K11" s="30">
        <f t="shared" si="14"/>
        <v>476.20000000000005</v>
      </c>
      <c r="L11" s="30">
        <f t="shared" si="14"/>
        <v>514.7</v>
      </c>
      <c r="M11" s="30">
        <f t="shared" si="14"/>
        <v>128.5</v>
      </c>
      <c r="N11" s="30">
        <f t="shared" si="14"/>
        <v>471.9</v>
      </c>
      <c r="O11" s="30">
        <f t="shared" si="14"/>
        <v>516.4000000000001</v>
      </c>
      <c r="P11" s="30">
        <f t="shared" si="14"/>
        <v>128.3</v>
      </c>
      <c r="Q11" s="30">
        <f t="shared" si="14"/>
        <v>476.8</v>
      </c>
      <c r="R11" s="30">
        <f t="shared" si="14"/>
        <v>521.3</v>
      </c>
      <c r="S11" s="30">
        <f t="shared" si="14"/>
        <v>128.3</v>
      </c>
      <c r="T11" s="30">
        <f t="shared" si="14"/>
        <v>474.3</v>
      </c>
      <c r="U11" s="30">
        <f t="shared" si="14"/>
        <v>520.9</v>
      </c>
      <c r="V11" s="30">
        <f t="shared" si="14"/>
        <v>125.5</v>
      </c>
      <c r="W11" s="30">
        <f t="shared" si="14"/>
        <v>474.70000000000005</v>
      </c>
      <c r="X11" s="30">
        <f t="shared" si="14"/>
        <v>519</v>
      </c>
      <c r="Y11" s="30">
        <f t="shared" si="14"/>
        <v>127.10000000000001</v>
      </c>
      <c r="Z11" s="30">
        <f t="shared" si="14"/>
        <v>475.7</v>
      </c>
      <c r="AA11" s="30">
        <f t="shared" si="14"/>
        <v>518.5</v>
      </c>
      <c r="AB11" s="30">
        <f t="shared" si="14"/>
        <v>127.7</v>
      </c>
      <c r="AC11" s="30">
        <f t="shared" si="14"/>
        <v>480.59999999999997</v>
      </c>
      <c r="AD11" s="30">
        <f t="shared" si="14"/>
        <v>523.9</v>
      </c>
      <c r="AE11" s="30">
        <f t="shared" si="14"/>
        <v>128.5</v>
      </c>
      <c r="AF11" s="30">
        <f t="shared" si="14"/>
        <v>485.2</v>
      </c>
      <c r="AG11" s="30">
        <f t="shared" si="14"/>
        <v>523.7</v>
      </c>
      <c r="AH11" s="30">
        <f t="shared" si="14"/>
        <v>128.9</v>
      </c>
      <c r="AI11" s="30">
        <f t="shared" si="14"/>
        <v>525.5</v>
      </c>
      <c r="AJ11" s="30">
        <f t="shared" si="14"/>
        <v>521</v>
      </c>
      <c r="AK11" s="30">
        <f t="shared" si="14"/>
        <v>130.7</v>
      </c>
      <c r="AL11" s="30">
        <f t="shared" si="14"/>
        <v>507.09999999999997</v>
      </c>
      <c r="AM11" s="30">
        <f t="shared" si="14"/>
        <v>526.1</v>
      </c>
      <c r="AN11" s="30">
        <f t="shared" si="14"/>
        <v>129.6</v>
      </c>
      <c r="AO11" s="40">
        <f t="shared" si="1"/>
        <v>-0.03501427212178887</v>
      </c>
      <c r="AP11" s="40">
        <f t="shared" si="2"/>
        <v>0.009788867562380066</v>
      </c>
      <c r="AQ11" s="40">
        <f t="shared" si="3"/>
        <v>-0.008416220351950998</v>
      </c>
      <c r="AR11" s="40">
        <f t="shared" si="4"/>
        <v>0.06915454353784511</v>
      </c>
      <c r="AS11" s="40">
        <f t="shared" si="5"/>
        <v>0.009982722211556938</v>
      </c>
      <c r="AT11" s="40">
        <f t="shared" si="6"/>
        <v>0.03266932270916323</v>
      </c>
      <c r="AU11" s="40">
        <f t="shared" si="7"/>
        <v>0.07596011033312111</v>
      </c>
      <c r="AV11" s="40">
        <f t="shared" si="8"/>
        <v>0.025136399064692005</v>
      </c>
      <c r="AW11" s="40">
        <f t="shared" si="9"/>
        <v>0.01013250194855786</v>
      </c>
      <c r="AX11" s="41">
        <f t="shared" si="10"/>
        <v>-0.012232415902140747</v>
      </c>
      <c r="AY11" s="41">
        <f t="shared" si="11"/>
        <v>0.03756580708485768</v>
      </c>
      <c r="AZ11" s="41">
        <f t="shared" si="12"/>
        <v>0.04493170381020839</v>
      </c>
    </row>
    <row r="12" spans="1:52" ht="30.75" customHeight="1">
      <c r="A12" s="7" t="s">
        <v>22</v>
      </c>
      <c r="B12" s="30">
        <v>311.1</v>
      </c>
      <c r="C12" s="30">
        <v>368.4</v>
      </c>
      <c r="D12" s="30">
        <v>96.8</v>
      </c>
      <c r="E12" s="30">
        <v>310.09999999999997</v>
      </c>
      <c r="F12" s="30">
        <v>365.70000000000005</v>
      </c>
      <c r="G12" s="30">
        <v>96.60000000000001</v>
      </c>
      <c r="H12" s="30">
        <v>309.6</v>
      </c>
      <c r="I12" s="30">
        <v>366.3</v>
      </c>
      <c r="J12" s="30">
        <v>96.9</v>
      </c>
      <c r="K12" s="30">
        <v>314.6</v>
      </c>
      <c r="L12" s="30">
        <v>364</v>
      </c>
      <c r="M12" s="30">
        <v>97</v>
      </c>
      <c r="N12" s="30">
        <v>310.9</v>
      </c>
      <c r="O12" s="30">
        <v>364.6</v>
      </c>
      <c r="P12" s="30">
        <v>96.8</v>
      </c>
      <c r="Q12" s="30">
        <v>315</v>
      </c>
      <c r="R12" s="30">
        <v>367.3</v>
      </c>
      <c r="S12" s="30">
        <v>96.7</v>
      </c>
      <c r="T12" s="30">
        <v>313</v>
      </c>
      <c r="U12" s="30">
        <v>366.4</v>
      </c>
      <c r="V12" s="30">
        <v>93.7</v>
      </c>
      <c r="W12" s="30">
        <v>313.1</v>
      </c>
      <c r="X12" s="30">
        <v>363.2</v>
      </c>
      <c r="Y12" s="30">
        <v>95.4</v>
      </c>
      <c r="Z12" s="30">
        <v>313.9</v>
      </c>
      <c r="AA12" s="30">
        <v>360.5</v>
      </c>
      <c r="AB12" s="30">
        <v>95.5</v>
      </c>
      <c r="AC12" s="30">
        <v>315.4</v>
      </c>
      <c r="AD12" s="30">
        <v>364.4</v>
      </c>
      <c r="AE12" s="30">
        <v>96.4</v>
      </c>
      <c r="AF12" s="30">
        <v>322.4</v>
      </c>
      <c r="AG12" s="30">
        <v>362.6</v>
      </c>
      <c r="AH12" s="30">
        <v>97.5</v>
      </c>
      <c r="AI12" s="30">
        <v>343.4</v>
      </c>
      <c r="AJ12" s="30">
        <v>358.3</v>
      </c>
      <c r="AK12" s="30">
        <v>99.6</v>
      </c>
      <c r="AL12" s="30">
        <v>341.9</v>
      </c>
      <c r="AM12" s="30">
        <v>361.2</v>
      </c>
      <c r="AN12" s="30">
        <v>98.5</v>
      </c>
      <c r="AO12" s="40">
        <f t="shared" si="1"/>
        <v>-0.004368083867210215</v>
      </c>
      <c r="AP12" s="40">
        <f t="shared" si="2"/>
        <v>0.008093776165224664</v>
      </c>
      <c r="AQ12" s="40">
        <f t="shared" si="3"/>
        <v>-0.011044176706827225</v>
      </c>
      <c r="AR12" s="40">
        <f t="shared" si="4"/>
        <v>0.09233226837060693</v>
      </c>
      <c r="AS12" s="40">
        <f t="shared" si="5"/>
        <v>-0.014192139737991272</v>
      </c>
      <c r="AT12" s="40">
        <f t="shared" si="6"/>
        <v>0.05122732123799367</v>
      </c>
      <c r="AU12" s="40">
        <f t="shared" si="7"/>
        <v>0.09900353584056565</v>
      </c>
      <c r="AV12" s="40">
        <f t="shared" si="8"/>
        <v>-0.019543973941368087</v>
      </c>
      <c r="AW12" s="40">
        <f t="shared" si="9"/>
        <v>0.017561983471074516</v>
      </c>
      <c r="AX12" s="79">
        <f t="shared" si="10"/>
        <v>0.00037439161362762263</v>
      </c>
      <c r="AY12" s="41">
        <f t="shared" si="11"/>
        <v>0.0368645712068294</v>
      </c>
      <c r="AZ12" s="41">
        <f t="shared" si="12"/>
        <v>0.032590493365966644</v>
      </c>
    </row>
    <row r="13" spans="1:52" ht="30.75" customHeight="1">
      <c r="A13" s="7" t="s">
        <v>23</v>
      </c>
      <c r="B13" s="42">
        <v>160.2</v>
      </c>
      <c r="C13" s="42">
        <v>144.8</v>
      </c>
      <c r="D13" s="42">
        <v>31.5</v>
      </c>
      <c r="E13" s="42">
        <v>160.1</v>
      </c>
      <c r="F13" s="42">
        <v>146.7</v>
      </c>
      <c r="G13" s="42">
        <v>31.5</v>
      </c>
      <c r="H13" s="42">
        <v>160.7</v>
      </c>
      <c r="I13" s="42">
        <v>148.7</v>
      </c>
      <c r="J13" s="42">
        <v>31.3</v>
      </c>
      <c r="K13" s="42">
        <v>161.6</v>
      </c>
      <c r="L13" s="42">
        <v>150.7</v>
      </c>
      <c r="M13" s="42">
        <v>31.5</v>
      </c>
      <c r="N13" s="42">
        <v>161</v>
      </c>
      <c r="O13" s="42">
        <v>151.8</v>
      </c>
      <c r="P13" s="42">
        <v>31.5</v>
      </c>
      <c r="Q13" s="42">
        <v>161.8</v>
      </c>
      <c r="R13" s="42">
        <v>154</v>
      </c>
      <c r="S13" s="42">
        <v>31.6</v>
      </c>
      <c r="T13" s="42">
        <v>161.3</v>
      </c>
      <c r="U13" s="42">
        <v>154.5</v>
      </c>
      <c r="V13" s="42">
        <v>31.8</v>
      </c>
      <c r="W13" s="42">
        <v>161.6</v>
      </c>
      <c r="X13" s="42">
        <v>155.8</v>
      </c>
      <c r="Y13" s="42">
        <v>31.7</v>
      </c>
      <c r="Z13" s="42">
        <v>161.8</v>
      </c>
      <c r="AA13" s="42">
        <v>158</v>
      </c>
      <c r="AB13" s="42">
        <v>32.2</v>
      </c>
      <c r="AC13" s="42">
        <v>165.2</v>
      </c>
      <c r="AD13" s="42">
        <v>159.5</v>
      </c>
      <c r="AE13" s="42">
        <v>32.1</v>
      </c>
      <c r="AF13" s="42">
        <v>162.8</v>
      </c>
      <c r="AG13" s="42">
        <v>161.1</v>
      </c>
      <c r="AH13" s="42">
        <v>31.4</v>
      </c>
      <c r="AI13" s="42">
        <v>182.1</v>
      </c>
      <c r="AJ13" s="42">
        <v>162.7</v>
      </c>
      <c r="AK13" s="42">
        <v>31.1</v>
      </c>
      <c r="AL13" s="42">
        <v>165.2</v>
      </c>
      <c r="AM13" s="42">
        <v>164.9</v>
      </c>
      <c r="AN13" s="42">
        <v>31.1</v>
      </c>
      <c r="AO13" s="40">
        <f t="shared" si="1"/>
        <v>-0.09280615046677654</v>
      </c>
      <c r="AP13" s="40">
        <f t="shared" si="2"/>
        <v>0.013521819299324056</v>
      </c>
      <c r="AQ13" s="40">
        <f t="shared" si="3"/>
        <v>0</v>
      </c>
      <c r="AR13" s="40">
        <f t="shared" si="4"/>
        <v>0.02417854928704255</v>
      </c>
      <c r="AS13" s="40">
        <f t="shared" si="5"/>
        <v>0.06731391585760527</v>
      </c>
      <c r="AT13" s="40">
        <f t="shared" si="6"/>
        <v>-0.022012578616352196</v>
      </c>
      <c r="AU13" s="40">
        <f t="shared" si="7"/>
        <v>0.03121098626716612</v>
      </c>
      <c r="AV13" s="40">
        <f t="shared" si="8"/>
        <v>0.1388121546961325</v>
      </c>
      <c r="AW13" s="40">
        <f t="shared" si="9"/>
        <v>-0.012698412698412653</v>
      </c>
      <c r="AX13" s="41">
        <f t="shared" si="10"/>
        <v>-0.03910614525139644</v>
      </c>
      <c r="AY13" s="41">
        <f t="shared" si="11"/>
        <v>0.03912543153049497</v>
      </c>
      <c r="AZ13" s="41">
        <f t="shared" si="12"/>
        <v>0.07340267459138206</v>
      </c>
    </row>
    <row r="14" spans="1:52" ht="30.75" customHeight="1">
      <c r="A14" s="6" t="s">
        <v>5</v>
      </c>
      <c r="B14" s="42">
        <v>5.7</v>
      </c>
      <c r="C14" s="42">
        <v>6.4</v>
      </c>
      <c r="D14" s="42">
        <v>1.4</v>
      </c>
      <c r="E14" s="42">
        <v>5.6</v>
      </c>
      <c r="F14" s="42">
        <v>6.3999999999999995</v>
      </c>
      <c r="G14" s="42">
        <v>1.4</v>
      </c>
      <c r="H14" s="42">
        <v>6.1</v>
      </c>
      <c r="I14" s="42">
        <v>6.4</v>
      </c>
      <c r="J14" s="42">
        <v>1.5</v>
      </c>
      <c r="K14" s="42">
        <v>6.3</v>
      </c>
      <c r="L14" s="42">
        <v>7</v>
      </c>
      <c r="M14" s="42">
        <v>1.4</v>
      </c>
      <c r="N14" s="42">
        <v>5.8</v>
      </c>
      <c r="O14" s="42">
        <v>7.9</v>
      </c>
      <c r="P14" s="42">
        <v>1.4</v>
      </c>
      <c r="Q14" s="42">
        <v>6.2</v>
      </c>
      <c r="R14" s="42">
        <v>8.1</v>
      </c>
      <c r="S14" s="42">
        <v>1.4</v>
      </c>
      <c r="T14" s="42">
        <v>7.9</v>
      </c>
      <c r="U14" s="42">
        <v>7.3</v>
      </c>
      <c r="V14" s="42">
        <v>1.6</v>
      </c>
      <c r="W14" s="42">
        <v>8.5</v>
      </c>
      <c r="X14" s="42">
        <v>6.4</v>
      </c>
      <c r="Y14" s="42">
        <v>1.4</v>
      </c>
      <c r="Z14" s="42">
        <v>8.6</v>
      </c>
      <c r="AA14" s="42">
        <v>8.4</v>
      </c>
      <c r="AB14" s="42">
        <v>1.4</v>
      </c>
      <c r="AC14" s="42">
        <v>7.6</v>
      </c>
      <c r="AD14" s="42">
        <v>6.5</v>
      </c>
      <c r="AE14" s="42">
        <v>1.4</v>
      </c>
      <c r="AF14" s="42">
        <v>7.4</v>
      </c>
      <c r="AG14" s="42">
        <v>6.2</v>
      </c>
      <c r="AH14" s="42">
        <v>1.2</v>
      </c>
      <c r="AI14" s="42">
        <v>9.2</v>
      </c>
      <c r="AJ14" s="42">
        <v>6.7</v>
      </c>
      <c r="AK14" s="42">
        <v>1.4</v>
      </c>
      <c r="AL14" s="42">
        <v>6.6</v>
      </c>
      <c r="AM14" s="42">
        <v>6</v>
      </c>
      <c r="AN14" s="42">
        <v>1.1</v>
      </c>
      <c r="AO14" s="40">
        <f t="shared" si="1"/>
        <v>-0.28260869565217395</v>
      </c>
      <c r="AP14" s="40">
        <f t="shared" si="2"/>
        <v>-0.10447761194029848</v>
      </c>
      <c r="AQ14" s="40">
        <f t="shared" si="3"/>
        <v>-0.2142857142857142</v>
      </c>
      <c r="AR14" s="40">
        <f t="shared" si="4"/>
        <v>-0.16455696202531656</v>
      </c>
      <c r="AS14" s="40">
        <f t="shared" si="5"/>
        <v>-0.17808219178082185</v>
      </c>
      <c r="AT14" s="40">
        <f t="shared" si="6"/>
        <v>-0.3125</v>
      </c>
      <c r="AU14" s="40">
        <f t="shared" si="7"/>
        <v>0.1578947368421051</v>
      </c>
      <c r="AV14" s="40">
        <f t="shared" si="8"/>
        <v>-0.0625</v>
      </c>
      <c r="AW14" s="40">
        <f t="shared" si="9"/>
        <v>-0.2142857142857142</v>
      </c>
      <c r="AX14" s="41">
        <f t="shared" si="10"/>
        <v>-0.20809248554913284</v>
      </c>
      <c r="AY14" s="41">
        <f t="shared" si="11"/>
        <v>-0.18452380952380965</v>
      </c>
      <c r="AZ14" s="41">
        <f t="shared" si="12"/>
        <v>0.014814814814814614</v>
      </c>
    </row>
    <row r="15" spans="1:52" ht="30.75" customHeight="1">
      <c r="A15" s="8" t="s">
        <v>24</v>
      </c>
      <c r="B15" s="30">
        <v>93.9</v>
      </c>
      <c r="C15" s="30">
        <v>73.3</v>
      </c>
      <c r="D15" s="30">
        <v>6.6</v>
      </c>
      <c r="E15" s="30">
        <v>94.6</v>
      </c>
      <c r="F15" s="30">
        <v>73.1</v>
      </c>
      <c r="G15" s="30">
        <v>6.7</v>
      </c>
      <c r="H15" s="30">
        <v>94.9</v>
      </c>
      <c r="I15" s="30">
        <v>71.6</v>
      </c>
      <c r="J15" s="30">
        <v>6.5</v>
      </c>
      <c r="K15" s="30">
        <v>95.4</v>
      </c>
      <c r="L15" s="30">
        <v>72.7</v>
      </c>
      <c r="M15" s="30">
        <v>6.3</v>
      </c>
      <c r="N15" s="30">
        <v>95.2</v>
      </c>
      <c r="O15" s="30">
        <v>71.3</v>
      </c>
      <c r="P15" s="30">
        <v>6.6</v>
      </c>
      <c r="Q15" s="30">
        <v>90.3</v>
      </c>
      <c r="R15" s="30">
        <v>73.4</v>
      </c>
      <c r="S15" s="30">
        <v>6.9</v>
      </c>
      <c r="T15" s="30">
        <v>93.8</v>
      </c>
      <c r="U15" s="30">
        <v>74.3</v>
      </c>
      <c r="V15" s="30">
        <v>7</v>
      </c>
      <c r="W15" s="30">
        <v>97.2</v>
      </c>
      <c r="X15" s="30">
        <v>78</v>
      </c>
      <c r="Y15" s="30">
        <v>7</v>
      </c>
      <c r="Z15" s="30">
        <v>104.3</v>
      </c>
      <c r="AA15" s="30">
        <v>78.5</v>
      </c>
      <c r="AB15" s="30">
        <v>7.3</v>
      </c>
      <c r="AC15" s="30">
        <v>104.9</v>
      </c>
      <c r="AD15" s="30">
        <v>80.2</v>
      </c>
      <c r="AE15" s="30">
        <v>7.6</v>
      </c>
      <c r="AF15" s="30">
        <v>106.4</v>
      </c>
      <c r="AG15" s="30">
        <v>82.5</v>
      </c>
      <c r="AH15" s="30">
        <v>7.5</v>
      </c>
      <c r="AI15" s="30">
        <v>106.6</v>
      </c>
      <c r="AJ15" s="30">
        <v>82.4</v>
      </c>
      <c r="AK15" s="30">
        <v>7.3</v>
      </c>
      <c r="AL15" s="30">
        <v>112.9</v>
      </c>
      <c r="AM15" s="30">
        <v>87.3</v>
      </c>
      <c r="AN15" s="30">
        <v>7</v>
      </c>
      <c r="AO15" s="40">
        <f t="shared" si="1"/>
        <v>0.05909943714821764</v>
      </c>
      <c r="AP15" s="40">
        <f t="shared" si="2"/>
        <v>0.059466019417475646</v>
      </c>
      <c r="AQ15" s="40">
        <f t="shared" si="3"/>
        <v>-0.041095890410958846</v>
      </c>
      <c r="AR15" s="40">
        <f t="shared" si="4"/>
        <v>0.20362473347547994</v>
      </c>
      <c r="AS15" s="40">
        <f t="shared" si="5"/>
        <v>0.17496635262449534</v>
      </c>
      <c r="AT15" s="40">
        <f t="shared" si="6"/>
        <v>0</v>
      </c>
      <c r="AU15" s="40">
        <f t="shared" si="7"/>
        <v>0.20234291799786996</v>
      </c>
      <c r="AV15" s="40">
        <f t="shared" si="8"/>
        <v>0.19099590723055937</v>
      </c>
      <c r="AW15" s="40">
        <f t="shared" si="9"/>
        <v>0.06060606060606055</v>
      </c>
      <c r="AX15" s="41">
        <f t="shared" si="10"/>
        <v>0.05552725420275073</v>
      </c>
      <c r="AY15" s="41">
        <f t="shared" si="11"/>
        <v>0.18332381496287842</v>
      </c>
      <c r="AZ15" s="41">
        <f t="shared" si="12"/>
        <v>0.19217491369390105</v>
      </c>
    </row>
    <row r="16" spans="1:52" ht="30.75" customHeight="1">
      <c r="A16" s="9" t="s">
        <v>6</v>
      </c>
      <c r="B16" s="42">
        <v>6.2</v>
      </c>
      <c r="C16" s="42">
        <v>7.1</v>
      </c>
      <c r="D16" s="42">
        <v>1.2</v>
      </c>
      <c r="E16" s="42">
        <v>5.5</v>
      </c>
      <c r="F16" s="42">
        <v>7.4</v>
      </c>
      <c r="G16" s="42">
        <v>1.3</v>
      </c>
      <c r="H16" s="42">
        <v>5.5</v>
      </c>
      <c r="I16" s="42">
        <v>7.3</v>
      </c>
      <c r="J16" s="42">
        <v>1.3</v>
      </c>
      <c r="K16" s="42">
        <v>5.4</v>
      </c>
      <c r="L16" s="42">
        <v>7.1</v>
      </c>
      <c r="M16" s="42">
        <v>1.2</v>
      </c>
      <c r="N16" s="42">
        <v>6</v>
      </c>
      <c r="O16" s="42">
        <v>7</v>
      </c>
      <c r="P16" s="42">
        <v>1.3</v>
      </c>
      <c r="Q16" s="42">
        <v>5.9</v>
      </c>
      <c r="R16" s="42">
        <v>7.1</v>
      </c>
      <c r="S16" s="42">
        <v>1.2</v>
      </c>
      <c r="T16" s="42">
        <v>6.1</v>
      </c>
      <c r="U16" s="42">
        <v>6.9</v>
      </c>
      <c r="V16" s="42">
        <v>1.1</v>
      </c>
      <c r="W16" s="42">
        <v>5.9</v>
      </c>
      <c r="X16" s="42">
        <v>6.5</v>
      </c>
      <c r="Y16" s="42">
        <v>1.2</v>
      </c>
      <c r="Z16" s="42">
        <v>5.9</v>
      </c>
      <c r="AA16" s="42">
        <v>6.5</v>
      </c>
      <c r="AB16" s="42">
        <v>1.1</v>
      </c>
      <c r="AC16" s="42">
        <v>6.1</v>
      </c>
      <c r="AD16" s="42">
        <v>6.6</v>
      </c>
      <c r="AE16" s="42">
        <v>1.1</v>
      </c>
      <c r="AF16" s="42">
        <v>5.9</v>
      </c>
      <c r="AG16" s="42">
        <v>6.5</v>
      </c>
      <c r="AH16" s="42">
        <v>1.2</v>
      </c>
      <c r="AI16" s="42">
        <v>6.3</v>
      </c>
      <c r="AJ16" s="42">
        <v>7.8</v>
      </c>
      <c r="AK16" s="42">
        <v>1.1</v>
      </c>
      <c r="AL16" s="42">
        <v>6.6</v>
      </c>
      <c r="AM16" s="42">
        <v>7.2</v>
      </c>
      <c r="AN16" s="42">
        <v>1.1</v>
      </c>
      <c r="AO16" s="40">
        <f t="shared" si="1"/>
        <v>0.04761904761904767</v>
      </c>
      <c r="AP16" s="40">
        <f t="shared" si="2"/>
        <v>-0.07692307692307687</v>
      </c>
      <c r="AQ16" s="40">
        <f t="shared" si="3"/>
        <v>0</v>
      </c>
      <c r="AR16" s="40">
        <f t="shared" si="4"/>
        <v>0.08196721311475419</v>
      </c>
      <c r="AS16" s="40">
        <f t="shared" si="5"/>
        <v>0.04347826086956519</v>
      </c>
      <c r="AT16" s="40">
        <f t="shared" si="6"/>
        <v>0</v>
      </c>
      <c r="AU16" s="40">
        <f t="shared" si="7"/>
        <v>0.06451612903225801</v>
      </c>
      <c r="AV16" s="40">
        <f t="shared" si="8"/>
        <v>0.014084507042253502</v>
      </c>
      <c r="AW16" s="40">
        <f t="shared" si="9"/>
        <v>-0.08333333333333326</v>
      </c>
      <c r="AX16" s="41">
        <f t="shared" si="10"/>
        <v>-0.019736842105263053</v>
      </c>
      <c r="AY16" s="41">
        <f t="shared" si="11"/>
        <v>0.05673758865248235</v>
      </c>
      <c r="AZ16" s="41">
        <f t="shared" si="12"/>
        <v>0.02758620689655178</v>
      </c>
    </row>
    <row r="17" spans="1:52" ht="30.75" customHeight="1">
      <c r="A17" s="4" t="s">
        <v>51</v>
      </c>
      <c r="B17" s="43">
        <f aca="true" t="shared" si="15" ref="B17:AM17">B18+B19+B20+B21</f>
        <v>242.7</v>
      </c>
      <c r="C17" s="43">
        <f t="shared" si="15"/>
        <v>186.2</v>
      </c>
      <c r="D17" s="43">
        <f t="shared" si="15"/>
        <v>37.300000000000004</v>
      </c>
      <c r="E17" s="43">
        <f t="shared" si="15"/>
        <v>246.80000000000004</v>
      </c>
      <c r="F17" s="43">
        <f t="shared" si="15"/>
        <v>185</v>
      </c>
      <c r="G17" s="43">
        <f t="shared" si="15"/>
        <v>37.5</v>
      </c>
      <c r="H17" s="43">
        <f t="shared" si="15"/>
        <v>247.10000000000002</v>
      </c>
      <c r="I17" s="43">
        <f t="shared" si="15"/>
        <v>185.99999999999997</v>
      </c>
      <c r="J17" s="43">
        <f t="shared" si="15"/>
        <v>37.300000000000004</v>
      </c>
      <c r="K17" s="43">
        <f t="shared" si="15"/>
        <v>253.10000000000002</v>
      </c>
      <c r="L17" s="43">
        <f t="shared" si="15"/>
        <v>184.9</v>
      </c>
      <c r="M17" s="43">
        <f t="shared" si="15"/>
        <v>37.9</v>
      </c>
      <c r="N17" s="43">
        <f t="shared" si="15"/>
        <v>253.50000000000003</v>
      </c>
      <c r="O17" s="43">
        <f t="shared" si="15"/>
        <v>185.29999999999998</v>
      </c>
      <c r="P17" s="43">
        <f t="shared" si="15"/>
        <v>38.3</v>
      </c>
      <c r="Q17" s="43">
        <f t="shared" si="15"/>
        <v>252.2</v>
      </c>
      <c r="R17" s="43">
        <f t="shared" si="15"/>
        <v>183.8</v>
      </c>
      <c r="S17" s="43">
        <f t="shared" si="15"/>
        <v>38.5</v>
      </c>
      <c r="T17" s="43">
        <f t="shared" si="15"/>
        <v>254.49999999999997</v>
      </c>
      <c r="U17" s="43">
        <f t="shared" si="15"/>
        <v>180.4</v>
      </c>
      <c r="V17" s="43">
        <f t="shared" si="15"/>
        <v>38.300000000000004</v>
      </c>
      <c r="W17" s="43">
        <f t="shared" si="15"/>
        <v>248.79999999999998</v>
      </c>
      <c r="X17" s="43">
        <f t="shared" si="15"/>
        <v>182.2</v>
      </c>
      <c r="Y17" s="43">
        <f t="shared" si="15"/>
        <v>38.40000000000002</v>
      </c>
      <c r="Z17" s="43">
        <f t="shared" si="15"/>
        <v>253</v>
      </c>
      <c r="AA17" s="43">
        <f t="shared" si="15"/>
        <v>177.5</v>
      </c>
      <c r="AB17" s="43">
        <f t="shared" si="15"/>
        <v>39.6</v>
      </c>
      <c r="AC17" s="43">
        <f t="shared" si="15"/>
        <v>252.1</v>
      </c>
      <c r="AD17" s="43">
        <f t="shared" si="15"/>
        <v>182.1</v>
      </c>
      <c r="AE17" s="43">
        <f t="shared" si="15"/>
        <v>38.50000000000001</v>
      </c>
      <c r="AF17" s="43">
        <f t="shared" si="15"/>
        <v>254.10000000000002</v>
      </c>
      <c r="AG17" s="43">
        <f t="shared" si="15"/>
        <v>183.2</v>
      </c>
      <c r="AH17" s="43">
        <f t="shared" si="15"/>
        <v>39.4</v>
      </c>
      <c r="AI17" s="43">
        <f t="shared" si="15"/>
        <v>255.79999999999998</v>
      </c>
      <c r="AJ17" s="43">
        <f t="shared" si="15"/>
        <v>195.3</v>
      </c>
      <c r="AK17" s="43">
        <f t="shared" si="15"/>
        <v>39.6</v>
      </c>
      <c r="AL17" s="43">
        <f t="shared" si="15"/>
        <v>258.1</v>
      </c>
      <c r="AM17" s="43">
        <f t="shared" si="15"/>
        <v>188.6</v>
      </c>
      <c r="AN17" s="43">
        <v>39.7</v>
      </c>
      <c r="AO17" s="29">
        <f t="shared" si="1"/>
        <v>0.008991399530883681</v>
      </c>
      <c r="AP17" s="29">
        <f t="shared" si="2"/>
        <v>-0.03430619559651826</v>
      </c>
      <c r="AQ17" s="29">
        <f t="shared" si="3"/>
        <v>0.002525252525252597</v>
      </c>
      <c r="AR17" s="29">
        <f t="shared" si="4"/>
        <v>0.01414538310412583</v>
      </c>
      <c r="AS17" s="29">
        <f t="shared" si="5"/>
        <v>0.045454545454545414</v>
      </c>
      <c r="AT17" s="29">
        <f t="shared" si="6"/>
        <v>0.036553524804177506</v>
      </c>
      <c r="AU17" s="29">
        <f t="shared" si="7"/>
        <v>0.06345282241450367</v>
      </c>
      <c r="AV17" s="29">
        <f t="shared" si="8"/>
        <v>0.012889366272824887</v>
      </c>
      <c r="AW17" s="29">
        <f t="shared" si="9"/>
        <v>0.06434316353887404</v>
      </c>
      <c r="AX17" s="39">
        <f t="shared" si="10"/>
        <v>-0.00876299164458938</v>
      </c>
      <c r="AY17" s="39">
        <f t="shared" si="11"/>
        <v>0.02789518174133576</v>
      </c>
      <c r="AZ17" s="39">
        <f t="shared" si="12"/>
        <v>0.043329043329043415</v>
      </c>
    </row>
    <row r="18" spans="1:52" ht="30.75" customHeight="1">
      <c r="A18" s="10" t="s">
        <v>7</v>
      </c>
      <c r="B18" s="30">
        <v>198.2</v>
      </c>
      <c r="C18" s="30">
        <v>78.10000000000001</v>
      </c>
      <c r="D18" s="30">
        <v>13.6</v>
      </c>
      <c r="E18" s="30">
        <v>202.3</v>
      </c>
      <c r="F18" s="30">
        <v>71.4</v>
      </c>
      <c r="G18" s="30">
        <v>14.1</v>
      </c>
      <c r="H18" s="30">
        <v>204.9</v>
      </c>
      <c r="I18" s="30">
        <v>71.19999999999999</v>
      </c>
      <c r="J18" s="30">
        <v>13.6</v>
      </c>
      <c r="K18" s="30">
        <v>211.7</v>
      </c>
      <c r="L18" s="30">
        <v>70</v>
      </c>
      <c r="M18" s="30">
        <v>14.2</v>
      </c>
      <c r="N18" s="30">
        <v>210.9</v>
      </c>
      <c r="O18" s="30">
        <v>71.2</v>
      </c>
      <c r="P18" s="30">
        <v>14.4</v>
      </c>
      <c r="Q18" s="30">
        <v>210.4</v>
      </c>
      <c r="R18" s="30">
        <v>76.7</v>
      </c>
      <c r="S18" s="30">
        <v>14.3</v>
      </c>
      <c r="T18" s="30">
        <v>207.6</v>
      </c>
      <c r="U18" s="30">
        <v>74.39999999999999</v>
      </c>
      <c r="V18" s="30">
        <v>13.7</v>
      </c>
      <c r="W18" s="30">
        <v>202</v>
      </c>
      <c r="X18" s="30">
        <v>73.5</v>
      </c>
      <c r="Y18" s="30">
        <v>14</v>
      </c>
      <c r="Z18" s="30">
        <v>205</v>
      </c>
      <c r="AA18" s="30">
        <v>70.4</v>
      </c>
      <c r="AB18" s="30">
        <v>14.9</v>
      </c>
      <c r="AC18" s="30">
        <v>193.1</v>
      </c>
      <c r="AD18" s="30">
        <v>68.3</v>
      </c>
      <c r="AE18" s="30">
        <v>13.8</v>
      </c>
      <c r="AF18" s="30">
        <v>194.4</v>
      </c>
      <c r="AG18" s="30">
        <v>68.6</v>
      </c>
      <c r="AH18" s="30">
        <v>14.2</v>
      </c>
      <c r="AI18" s="30">
        <v>193.6</v>
      </c>
      <c r="AJ18" s="30">
        <v>72.4</v>
      </c>
      <c r="AK18" s="30">
        <v>13.8</v>
      </c>
      <c r="AL18" s="30">
        <v>193</v>
      </c>
      <c r="AM18" s="30">
        <v>68.6</v>
      </c>
      <c r="AN18" s="30">
        <v>13.9</v>
      </c>
      <c r="AO18" s="40">
        <f t="shared" si="1"/>
        <v>-0.0030991735537190257</v>
      </c>
      <c r="AP18" s="40">
        <f t="shared" si="2"/>
        <v>-0.05248618784530401</v>
      </c>
      <c r="AQ18" s="40">
        <f t="shared" si="3"/>
        <v>0.007246376811594235</v>
      </c>
      <c r="AR18" s="40">
        <f t="shared" si="4"/>
        <v>-0.0703275529865125</v>
      </c>
      <c r="AS18" s="40">
        <f t="shared" si="5"/>
        <v>-0.07795698924731176</v>
      </c>
      <c r="AT18" s="40">
        <f t="shared" si="6"/>
        <v>0.014598540145985384</v>
      </c>
      <c r="AU18" s="40">
        <f t="shared" si="7"/>
        <v>-0.026236125126135157</v>
      </c>
      <c r="AV18" s="40">
        <f t="shared" si="8"/>
        <v>-0.12163892445582603</v>
      </c>
      <c r="AW18" s="40">
        <f t="shared" si="9"/>
        <v>0.02205882352941191</v>
      </c>
      <c r="AX18" s="41">
        <f t="shared" si="10"/>
        <v>-0.015368120085775594</v>
      </c>
      <c r="AY18" s="41">
        <f t="shared" si="11"/>
        <v>-0.06831247886371317</v>
      </c>
      <c r="AZ18" s="41">
        <f t="shared" si="12"/>
        <v>-0.049672300793377144</v>
      </c>
    </row>
    <row r="19" spans="1:52" ht="30.75" customHeight="1">
      <c r="A19" s="10" t="s">
        <v>8</v>
      </c>
      <c r="B19" s="30">
        <v>6.5</v>
      </c>
      <c r="C19" s="30">
        <v>2.7</v>
      </c>
      <c r="D19" s="30">
        <v>2.8</v>
      </c>
      <c r="E19" s="30">
        <v>7.8</v>
      </c>
      <c r="F19" s="30">
        <v>2.6</v>
      </c>
      <c r="G19" s="30">
        <v>2.8</v>
      </c>
      <c r="H19" s="30">
        <v>8</v>
      </c>
      <c r="I19" s="30">
        <v>2.6</v>
      </c>
      <c r="J19" s="30">
        <v>3</v>
      </c>
      <c r="K19" s="30">
        <v>8.3</v>
      </c>
      <c r="L19" s="30">
        <v>2.7</v>
      </c>
      <c r="M19" s="30">
        <v>2.8</v>
      </c>
      <c r="N19" s="30">
        <v>8.3</v>
      </c>
      <c r="O19" s="30">
        <v>2.6</v>
      </c>
      <c r="P19" s="30">
        <v>2.8</v>
      </c>
      <c r="Q19" s="30">
        <v>8.5</v>
      </c>
      <c r="R19" s="30">
        <v>2.6</v>
      </c>
      <c r="S19" s="30">
        <v>2.9</v>
      </c>
      <c r="T19" s="30">
        <v>11.1</v>
      </c>
      <c r="U19" s="30">
        <v>3</v>
      </c>
      <c r="V19" s="30">
        <v>3</v>
      </c>
      <c r="W19" s="30">
        <v>10.6</v>
      </c>
      <c r="X19" s="30">
        <v>2.7</v>
      </c>
      <c r="Y19" s="30">
        <v>3.0999999999999988</v>
      </c>
      <c r="Z19" s="30">
        <v>11.1</v>
      </c>
      <c r="AA19" s="30">
        <v>2.7</v>
      </c>
      <c r="AB19" s="30">
        <v>3.2</v>
      </c>
      <c r="AC19" s="30">
        <v>10.9</v>
      </c>
      <c r="AD19" s="30">
        <v>2.7</v>
      </c>
      <c r="AE19" s="30">
        <v>3.3</v>
      </c>
      <c r="AF19" s="30">
        <v>10.8</v>
      </c>
      <c r="AG19" s="30">
        <v>2.8</v>
      </c>
      <c r="AH19" s="30">
        <v>3.4</v>
      </c>
      <c r="AI19" s="30">
        <v>10.4</v>
      </c>
      <c r="AJ19" s="30">
        <v>2.7</v>
      </c>
      <c r="AK19" s="30">
        <v>3.3</v>
      </c>
      <c r="AL19" s="30">
        <v>11.3</v>
      </c>
      <c r="AM19" s="30">
        <v>2.6</v>
      </c>
      <c r="AN19" s="30">
        <v>3.1</v>
      </c>
      <c r="AO19" s="40">
        <f t="shared" si="1"/>
        <v>0.08653846153846168</v>
      </c>
      <c r="AP19" s="40">
        <f t="shared" si="2"/>
        <v>-0.03703703703703709</v>
      </c>
      <c r="AQ19" s="40">
        <f t="shared" si="3"/>
        <v>-0.06060606060606055</v>
      </c>
      <c r="AR19" s="40">
        <f t="shared" si="4"/>
        <v>0.018018018018018056</v>
      </c>
      <c r="AS19" s="40">
        <f t="shared" si="5"/>
        <v>-0.1333333333333333</v>
      </c>
      <c r="AT19" s="40">
        <f t="shared" si="6"/>
        <v>0.03333333333333344</v>
      </c>
      <c r="AU19" s="40">
        <f t="shared" si="7"/>
        <v>0.7384615384615385</v>
      </c>
      <c r="AV19" s="40">
        <f t="shared" si="8"/>
        <v>-0.03703703703703709</v>
      </c>
      <c r="AW19" s="40">
        <f t="shared" si="9"/>
        <v>0.1071428571428572</v>
      </c>
      <c r="AX19" s="41">
        <f t="shared" si="10"/>
        <v>0.03658536585365835</v>
      </c>
      <c r="AY19" s="41">
        <f t="shared" si="11"/>
        <v>-0.005847953216374324</v>
      </c>
      <c r="AZ19" s="41">
        <f t="shared" si="12"/>
        <v>0.41666666666666674</v>
      </c>
    </row>
    <row r="20" spans="1:52" ht="30.75" customHeight="1">
      <c r="A20" s="10" t="s">
        <v>9</v>
      </c>
      <c r="B20" s="30">
        <v>26.200000000000003</v>
      </c>
      <c r="C20" s="30">
        <v>74.7</v>
      </c>
      <c r="D20" s="30">
        <v>17.3</v>
      </c>
      <c r="E20" s="30">
        <v>24.900000000000002</v>
      </c>
      <c r="F20" s="30">
        <v>80.3</v>
      </c>
      <c r="G20" s="30">
        <v>17</v>
      </c>
      <c r="H20" s="30">
        <v>22.4</v>
      </c>
      <c r="I20" s="30">
        <v>81.5</v>
      </c>
      <c r="J20" s="30">
        <v>17.1</v>
      </c>
      <c r="K20" s="30">
        <v>21.299999999999997</v>
      </c>
      <c r="L20" s="30">
        <v>81.39999999999999</v>
      </c>
      <c r="M20" s="30">
        <v>17.3</v>
      </c>
      <c r="N20" s="30">
        <v>22.4</v>
      </c>
      <c r="O20" s="30">
        <v>80.8</v>
      </c>
      <c r="P20" s="30">
        <v>17.4</v>
      </c>
      <c r="Q20" s="30">
        <v>22.6</v>
      </c>
      <c r="R20" s="30">
        <v>73.80000000000001</v>
      </c>
      <c r="S20" s="30">
        <v>17.6</v>
      </c>
      <c r="T20" s="30">
        <v>25.1</v>
      </c>
      <c r="U20" s="30">
        <v>74.7</v>
      </c>
      <c r="V20" s="30">
        <v>18</v>
      </c>
      <c r="W20" s="30">
        <v>25.5</v>
      </c>
      <c r="X20" s="30">
        <v>77.19999999999999</v>
      </c>
      <c r="Y20" s="30">
        <v>17.700000000000017</v>
      </c>
      <c r="Z20" s="30">
        <v>25.5</v>
      </c>
      <c r="AA20" s="30">
        <v>75.6</v>
      </c>
      <c r="AB20" s="30">
        <v>17.9</v>
      </c>
      <c r="AC20" s="30">
        <v>35.7</v>
      </c>
      <c r="AD20" s="30">
        <v>82.2</v>
      </c>
      <c r="AE20" s="30">
        <v>17.8</v>
      </c>
      <c r="AF20" s="30">
        <v>36.599999999999994</v>
      </c>
      <c r="AG20" s="30">
        <v>82.89999999999999</v>
      </c>
      <c r="AH20" s="30">
        <v>18.2</v>
      </c>
      <c r="AI20" s="30">
        <v>38.7</v>
      </c>
      <c r="AJ20" s="30">
        <v>91.39999999999999</v>
      </c>
      <c r="AK20" s="30">
        <v>18.9</v>
      </c>
      <c r="AL20" s="30">
        <v>40.800000000000004</v>
      </c>
      <c r="AM20" s="30">
        <v>88.6</v>
      </c>
      <c r="AN20" s="30">
        <v>19.8</v>
      </c>
      <c r="AO20" s="40">
        <f t="shared" si="1"/>
        <v>0.054263565891472965</v>
      </c>
      <c r="AP20" s="40">
        <f t="shared" si="2"/>
        <v>-0.03063457330415753</v>
      </c>
      <c r="AQ20" s="40">
        <f t="shared" si="3"/>
        <v>0.04761904761904767</v>
      </c>
      <c r="AR20" s="40">
        <f t="shared" si="4"/>
        <v>0.6254980079681276</v>
      </c>
      <c r="AS20" s="40">
        <f t="shared" si="5"/>
        <v>0.18607764390896908</v>
      </c>
      <c r="AT20" s="40">
        <f t="shared" si="6"/>
        <v>0.10000000000000009</v>
      </c>
      <c r="AU20" s="40">
        <f t="shared" si="7"/>
        <v>0.5572519083969465</v>
      </c>
      <c r="AV20" s="40">
        <f t="shared" si="8"/>
        <v>0.18607764390896908</v>
      </c>
      <c r="AW20" s="40">
        <f t="shared" si="9"/>
        <v>0.1445086705202312</v>
      </c>
      <c r="AX20" s="41">
        <f t="shared" si="10"/>
        <v>0.0013422818791948288</v>
      </c>
      <c r="AY20" s="41">
        <f t="shared" si="11"/>
        <v>0.26655348047538197</v>
      </c>
      <c r="AZ20" s="41">
        <f t="shared" si="12"/>
        <v>0.26226734348561775</v>
      </c>
    </row>
    <row r="21" spans="1:52" ht="30.75" customHeight="1">
      <c r="A21" s="10" t="s">
        <v>10</v>
      </c>
      <c r="B21" s="30">
        <v>11.8</v>
      </c>
      <c r="C21" s="30">
        <v>30.7</v>
      </c>
      <c r="D21" s="30">
        <v>3.6</v>
      </c>
      <c r="E21" s="30">
        <v>11.8</v>
      </c>
      <c r="F21" s="30">
        <v>30.7</v>
      </c>
      <c r="G21" s="30">
        <v>3.6</v>
      </c>
      <c r="H21" s="30">
        <v>11.8</v>
      </c>
      <c r="I21" s="30">
        <v>30.7</v>
      </c>
      <c r="J21" s="30">
        <v>3.6</v>
      </c>
      <c r="K21" s="30">
        <v>11.8</v>
      </c>
      <c r="L21" s="30">
        <v>30.8</v>
      </c>
      <c r="M21" s="30">
        <v>3.6</v>
      </c>
      <c r="N21" s="30">
        <v>11.9</v>
      </c>
      <c r="O21" s="30">
        <v>30.7</v>
      </c>
      <c r="P21" s="30">
        <v>3.7</v>
      </c>
      <c r="Q21" s="30">
        <v>10.7</v>
      </c>
      <c r="R21" s="30">
        <v>30.7</v>
      </c>
      <c r="S21" s="30">
        <v>3.7</v>
      </c>
      <c r="T21" s="30">
        <v>10.7</v>
      </c>
      <c r="U21" s="30">
        <v>28.3</v>
      </c>
      <c r="V21" s="30">
        <v>3.6</v>
      </c>
      <c r="W21" s="30">
        <v>10.7</v>
      </c>
      <c r="X21" s="30">
        <v>28.8</v>
      </c>
      <c r="Y21" s="30">
        <v>3.600000000000005</v>
      </c>
      <c r="Z21" s="30">
        <v>11.4</v>
      </c>
      <c r="AA21" s="30">
        <v>28.8</v>
      </c>
      <c r="AB21" s="30">
        <v>3.6</v>
      </c>
      <c r="AC21" s="30">
        <v>12.4</v>
      </c>
      <c r="AD21" s="30">
        <v>28.9</v>
      </c>
      <c r="AE21" s="30">
        <v>3.6</v>
      </c>
      <c r="AF21" s="30">
        <v>12.3</v>
      </c>
      <c r="AG21" s="30">
        <v>28.9</v>
      </c>
      <c r="AH21" s="30">
        <v>3.6</v>
      </c>
      <c r="AI21" s="30">
        <v>13.1</v>
      </c>
      <c r="AJ21" s="30">
        <v>28.8</v>
      </c>
      <c r="AK21" s="30">
        <v>3.6</v>
      </c>
      <c r="AL21" s="30">
        <v>13</v>
      </c>
      <c r="AM21" s="30">
        <v>28.8</v>
      </c>
      <c r="AN21" s="30">
        <v>2.9</v>
      </c>
      <c r="AO21" s="40">
        <f t="shared" si="1"/>
        <v>-0.007633587786259555</v>
      </c>
      <c r="AP21" s="40">
        <f t="shared" si="2"/>
        <v>0</v>
      </c>
      <c r="AQ21" s="40">
        <f t="shared" si="3"/>
        <v>-0.19444444444444453</v>
      </c>
      <c r="AR21" s="40">
        <f t="shared" si="4"/>
        <v>0.21495327102803752</v>
      </c>
      <c r="AS21" s="40">
        <f t="shared" si="5"/>
        <v>0.0176678445229681</v>
      </c>
      <c r="AT21" s="40">
        <f t="shared" si="6"/>
        <v>-0.19444444444444453</v>
      </c>
      <c r="AU21" s="40">
        <f t="shared" si="7"/>
        <v>0.10169491525423724</v>
      </c>
      <c r="AV21" s="40">
        <f t="shared" si="8"/>
        <v>-0.061889250814332164</v>
      </c>
      <c r="AW21" s="40">
        <f t="shared" si="9"/>
        <v>-0.19444444444444453</v>
      </c>
      <c r="AX21" s="41">
        <f t="shared" si="10"/>
        <v>-0.01758241758241763</v>
      </c>
      <c r="AY21" s="41">
        <f t="shared" si="11"/>
        <v>0.04929577464788726</v>
      </c>
      <c r="AZ21" s="41">
        <f t="shared" si="12"/>
        <v>-0.030368763557483858</v>
      </c>
    </row>
    <row r="22" spans="1:52" ht="30.75" customHeight="1">
      <c r="A22" s="36" t="s">
        <v>11</v>
      </c>
      <c r="B22" s="43">
        <f aca="true" t="shared" si="16" ref="B22:AN22">B23+B28</f>
        <v>824.8999999999999</v>
      </c>
      <c r="C22" s="43">
        <f t="shared" si="16"/>
        <v>915.7</v>
      </c>
      <c r="D22" s="43">
        <f t="shared" si="16"/>
        <v>167.99999999999997</v>
      </c>
      <c r="E22" s="43">
        <f t="shared" si="16"/>
        <v>833.9</v>
      </c>
      <c r="F22" s="43">
        <f t="shared" si="16"/>
        <v>910.7</v>
      </c>
      <c r="G22" s="43">
        <f t="shared" si="16"/>
        <v>170.5</v>
      </c>
      <c r="H22" s="43">
        <f t="shared" si="16"/>
        <v>845.9</v>
      </c>
      <c r="I22" s="43">
        <f t="shared" si="16"/>
        <v>911.6</v>
      </c>
      <c r="J22" s="43">
        <f t="shared" si="16"/>
        <v>171.19999999999996</v>
      </c>
      <c r="K22" s="43">
        <f t="shared" si="16"/>
        <v>851.3000000000001</v>
      </c>
      <c r="L22" s="43">
        <f t="shared" si="16"/>
        <v>920.0999999999999</v>
      </c>
      <c r="M22" s="43">
        <f t="shared" si="16"/>
        <v>170.9</v>
      </c>
      <c r="N22" s="43">
        <f t="shared" si="16"/>
        <v>870.9</v>
      </c>
      <c r="O22" s="43">
        <f t="shared" si="16"/>
        <v>924.3</v>
      </c>
      <c r="P22" s="43">
        <f t="shared" si="16"/>
        <v>172.10000000000002</v>
      </c>
      <c r="Q22" s="43">
        <f t="shared" si="16"/>
        <v>868.5999999999999</v>
      </c>
      <c r="R22" s="43">
        <f t="shared" si="16"/>
        <v>924.5999999999999</v>
      </c>
      <c r="S22" s="43">
        <f t="shared" si="16"/>
        <v>173.6</v>
      </c>
      <c r="T22" s="43">
        <f t="shared" si="16"/>
        <v>886.4000000000001</v>
      </c>
      <c r="U22" s="43">
        <f t="shared" si="16"/>
        <v>932.1000000000001</v>
      </c>
      <c r="V22" s="43">
        <f t="shared" si="16"/>
        <v>177.99999999999997</v>
      </c>
      <c r="W22" s="43">
        <f t="shared" si="16"/>
        <v>873.6999999999999</v>
      </c>
      <c r="X22" s="43">
        <f t="shared" si="16"/>
        <v>929.0999999999999</v>
      </c>
      <c r="Y22" s="43">
        <f t="shared" si="16"/>
        <v>179.6</v>
      </c>
      <c r="Z22" s="43">
        <f t="shared" si="16"/>
        <v>877.8</v>
      </c>
      <c r="AA22" s="43">
        <f t="shared" si="16"/>
        <v>929</v>
      </c>
      <c r="AB22" s="43">
        <f t="shared" si="16"/>
        <v>181.4</v>
      </c>
      <c r="AC22" s="43">
        <f t="shared" si="16"/>
        <v>868.8000000000001</v>
      </c>
      <c r="AD22" s="43">
        <f t="shared" si="16"/>
        <v>958.5999999999999</v>
      </c>
      <c r="AE22" s="43">
        <f t="shared" si="16"/>
        <v>178.79999999999998</v>
      </c>
      <c r="AF22" s="43">
        <f t="shared" si="16"/>
        <v>886.9</v>
      </c>
      <c r="AG22" s="43">
        <f t="shared" si="16"/>
        <v>941.7</v>
      </c>
      <c r="AH22" s="43">
        <f t="shared" si="16"/>
        <v>179.8</v>
      </c>
      <c r="AI22" s="43">
        <f t="shared" si="16"/>
        <v>918.8</v>
      </c>
      <c r="AJ22" s="43">
        <f t="shared" si="16"/>
        <v>944.5000000000001</v>
      </c>
      <c r="AK22" s="43">
        <f t="shared" si="16"/>
        <v>177.2</v>
      </c>
      <c r="AL22" s="43">
        <f t="shared" si="16"/>
        <v>950.9</v>
      </c>
      <c r="AM22" s="43">
        <f t="shared" si="16"/>
        <v>961.8</v>
      </c>
      <c r="AN22" s="43">
        <f t="shared" si="16"/>
        <v>179.2</v>
      </c>
      <c r="AO22" s="29">
        <f t="shared" si="1"/>
        <v>0.034936874183717936</v>
      </c>
      <c r="AP22" s="29">
        <f t="shared" si="2"/>
        <v>0.01831656961355188</v>
      </c>
      <c r="AQ22" s="29">
        <f t="shared" si="3"/>
        <v>0.011286681715575675</v>
      </c>
      <c r="AR22" s="29">
        <f t="shared" si="4"/>
        <v>0.07276624548736454</v>
      </c>
      <c r="AS22" s="29">
        <f t="shared" si="5"/>
        <v>0.031863533955583945</v>
      </c>
      <c r="AT22" s="29">
        <f t="shared" si="6"/>
        <v>0.006741573033707926</v>
      </c>
      <c r="AU22" s="29">
        <f t="shared" si="7"/>
        <v>0.1527457873681659</v>
      </c>
      <c r="AV22" s="29">
        <f t="shared" si="8"/>
        <v>0.050343999126351235</v>
      </c>
      <c r="AW22" s="29">
        <f t="shared" si="9"/>
        <v>0.06666666666666687</v>
      </c>
      <c r="AX22" s="39">
        <f t="shared" si="10"/>
        <v>0.025189904435187094</v>
      </c>
      <c r="AY22" s="39">
        <f t="shared" si="11"/>
        <v>0.047783621337340154</v>
      </c>
      <c r="AZ22" s="39">
        <f t="shared" si="12"/>
        <v>0.09603898145237344</v>
      </c>
    </row>
    <row r="23" spans="1:52" ht="30.75" customHeight="1">
      <c r="A23" s="11" t="s">
        <v>12</v>
      </c>
      <c r="B23" s="30">
        <f aca="true" t="shared" si="17" ref="B23:AN23">B24+B25+B26+B27</f>
        <v>750.0999999999999</v>
      </c>
      <c r="C23" s="30">
        <f t="shared" si="17"/>
        <v>781.5</v>
      </c>
      <c r="D23" s="30">
        <f t="shared" si="17"/>
        <v>151.29999999999998</v>
      </c>
      <c r="E23" s="30">
        <f t="shared" si="17"/>
        <v>754.3</v>
      </c>
      <c r="F23" s="30">
        <f t="shared" si="17"/>
        <v>775.6</v>
      </c>
      <c r="G23" s="30">
        <f t="shared" si="17"/>
        <v>154.2</v>
      </c>
      <c r="H23" s="30">
        <f t="shared" si="17"/>
        <v>764.1999999999999</v>
      </c>
      <c r="I23" s="30">
        <f t="shared" si="17"/>
        <v>775</v>
      </c>
      <c r="J23" s="30">
        <f t="shared" si="17"/>
        <v>154.99999999999997</v>
      </c>
      <c r="K23" s="30">
        <f t="shared" si="17"/>
        <v>762.8000000000001</v>
      </c>
      <c r="L23" s="30">
        <f t="shared" si="17"/>
        <v>781.9</v>
      </c>
      <c r="M23" s="30">
        <f t="shared" si="17"/>
        <v>154.4</v>
      </c>
      <c r="N23" s="30">
        <f t="shared" si="17"/>
        <v>783.6</v>
      </c>
      <c r="O23" s="30">
        <f t="shared" si="17"/>
        <v>788</v>
      </c>
      <c r="P23" s="30">
        <f t="shared" si="17"/>
        <v>156.70000000000002</v>
      </c>
      <c r="Q23" s="30">
        <f t="shared" si="17"/>
        <v>784.3999999999999</v>
      </c>
      <c r="R23" s="30">
        <f t="shared" si="17"/>
        <v>793.4</v>
      </c>
      <c r="S23" s="30">
        <f t="shared" si="17"/>
        <v>159.29999999999998</v>
      </c>
      <c r="T23" s="30">
        <f t="shared" si="17"/>
        <v>796.2</v>
      </c>
      <c r="U23" s="30">
        <f t="shared" si="17"/>
        <v>805.5000000000001</v>
      </c>
      <c r="V23" s="30">
        <f t="shared" si="17"/>
        <v>163.79999999999998</v>
      </c>
      <c r="W23" s="30">
        <f t="shared" si="17"/>
        <v>787.8</v>
      </c>
      <c r="X23" s="30">
        <f t="shared" si="17"/>
        <v>808.3</v>
      </c>
      <c r="Y23" s="30">
        <f t="shared" si="17"/>
        <v>165.79999999999998</v>
      </c>
      <c r="Z23" s="30">
        <f t="shared" si="17"/>
        <v>788.0999999999999</v>
      </c>
      <c r="AA23" s="30">
        <f t="shared" si="17"/>
        <v>813.9</v>
      </c>
      <c r="AB23" s="30">
        <f t="shared" si="17"/>
        <v>168.70000000000002</v>
      </c>
      <c r="AC23" s="30">
        <f t="shared" si="17"/>
        <v>778.1</v>
      </c>
      <c r="AD23" s="30">
        <f t="shared" si="17"/>
        <v>845.5999999999999</v>
      </c>
      <c r="AE23" s="30">
        <f t="shared" si="17"/>
        <v>167.7</v>
      </c>
      <c r="AF23" s="30">
        <f t="shared" si="17"/>
        <v>759</v>
      </c>
      <c r="AG23" s="30">
        <f t="shared" si="17"/>
        <v>835.6</v>
      </c>
      <c r="AH23" s="30">
        <f t="shared" si="17"/>
        <v>167.3</v>
      </c>
      <c r="AI23" s="30">
        <f t="shared" si="17"/>
        <v>792.6999999999999</v>
      </c>
      <c r="AJ23" s="30">
        <f t="shared" si="17"/>
        <v>838.4000000000001</v>
      </c>
      <c r="AK23" s="30">
        <f t="shared" si="17"/>
        <v>165.89999999999998</v>
      </c>
      <c r="AL23" s="30">
        <f t="shared" si="17"/>
        <v>816.4</v>
      </c>
      <c r="AM23" s="30">
        <f t="shared" si="17"/>
        <v>858</v>
      </c>
      <c r="AN23" s="30">
        <f t="shared" si="17"/>
        <v>169.1</v>
      </c>
      <c r="AO23" s="40">
        <f t="shared" si="1"/>
        <v>0.02989781758546739</v>
      </c>
      <c r="AP23" s="40">
        <f t="shared" si="2"/>
        <v>0.02337786259541974</v>
      </c>
      <c r="AQ23" s="40">
        <f t="shared" si="3"/>
        <v>0.019288728149487788</v>
      </c>
      <c r="AR23" s="40">
        <f t="shared" si="4"/>
        <v>0.02537050992212997</v>
      </c>
      <c r="AS23" s="40">
        <f t="shared" si="5"/>
        <v>0.06517690875232751</v>
      </c>
      <c r="AT23" s="40">
        <f t="shared" si="6"/>
        <v>0.032356532356532464</v>
      </c>
      <c r="AU23" s="40">
        <f t="shared" si="7"/>
        <v>0.08838821490467952</v>
      </c>
      <c r="AV23" s="40">
        <f t="shared" si="8"/>
        <v>0.09788867562380044</v>
      </c>
      <c r="AW23" s="40">
        <f t="shared" si="9"/>
        <v>0.11764705882352944</v>
      </c>
      <c r="AX23" s="41">
        <f t="shared" si="10"/>
        <v>0.025876460767946474</v>
      </c>
      <c r="AY23" s="41">
        <f t="shared" si="11"/>
        <v>0.04418011894647389</v>
      </c>
      <c r="AZ23" s="41">
        <f t="shared" si="12"/>
        <v>0.09543050686315291</v>
      </c>
    </row>
    <row r="24" spans="1:52" ht="30.75" customHeight="1">
      <c r="A24" s="12" t="s">
        <v>13</v>
      </c>
      <c r="B24" s="30">
        <v>188.4</v>
      </c>
      <c r="C24" s="30">
        <v>64.9</v>
      </c>
      <c r="D24" s="30">
        <v>28.3</v>
      </c>
      <c r="E24" s="30">
        <v>199</v>
      </c>
      <c r="F24" s="30">
        <v>62.6</v>
      </c>
      <c r="G24" s="30">
        <v>29.9</v>
      </c>
      <c r="H24" s="30">
        <v>196.7</v>
      </c>
      <c r="I24" s="30">
        <v>61.6</v>
      </c>
      <c r="J24" s="30">
        <v>30.4</v>
      </c>
      <c r="K24" s="30">
        <v>208.2</v>
      </c>
      <c r="L24" s="30">
        <v>60.2</v>
      </c>
      <c r="M24" s="30">
        <v>28.6</v>
      </c>
      <c r="N24" s="30">
        <v>225</v>
      </c>
      <c r="O24" s="30">
        <v>60.2</v>
      </c>
      <c r="P24" s="30">
        <v>28</v>
      </c>
      <c r="Q24" s="30">
        <v>220</v>
      </c>
      <c r="R24" s="30">
        <v>59.5</v>
      </c>
      <c r="S24" s="30">
        <v>29.1</v>
      </c>
      <c r="T24" s="30">
        <v>201.4</v>
      </c>
      <c r="U24" s="30">
        <v>56.9</v>
      </c>
      <c r="V24" s="30">
        <v>29.9</v>
      </c>
      <c r="W24" s="30">
        <v>202.5</v>
      </c>
      <c r="X24" s="30">
        <v>52.8</v>
      </c>
      <c r="Y24" s="30">
        <v>31.6</v>
      </c>
      <c r="Z24" s="30">
        <v>209.6</v>
      </c>
      <c r="AA24" s="30">
        <v>51.4</v>
      </c>
      <c r="AB24" s="30">
        <v>30.9</v>
      </c>
      <c r="AC24" s="30">
        <v>207.5</v>
      </c>
      <c r="AD24" s="30">
        <v>52.9</v>
      </c>
      <c r="AE24" s="30">
        <v>31</v>
      </c>
      <c r="AF24" s="30">
        <v>201.2</v>
      </c>
      <c r="AG24" s="30">
        <v>56.3</v>
      </c>
      <c r="AH24" s="30">
        <v>33.5</v>
      </c>
      <c r="AI24" s="30">
        <v>230</v>
      </c>
      <c r="AJ24" s="30">
        <v>58.8</v>
      </c>
      <c r="AK24" s="30">
        <v>33.1</v>
      </c>
      <c r="AL24" s="30">
        <v>218.4</v>
      </c>
      <c r="AM24" s="30">
        <v>64.8</v>
      </c>
      <c r="AN24" s="30">
        <v>34.1</v>
      </c>
      <c r="AO24" s="40">
        <f t="shared" si="1"/>
        <v>-0.050434782608695605</v>
      </c>
      <c r="AP24" s="40">
        <f t="shared" si="2"/>
        <v>0.10204081632653073</v>
      </c>
      <c r="AQ24" s="40">
        <f t="shared" si="3"/>
        <v>0.030211480362537735</v>
      </c>
      <c r="AR24" s="40">
        <f t="shared" si="4"/>
        <v>0.08440913604766642</v>
      </c>
      <c r="AS24" s="40">
        <f t="shared" si="5"/>
        <v>0.13884007029876977</v>
      </c>
      <c r="AT24" s="40">
        <f t="shared" si="6"/>
        <v>0.1404682274247493</v>
      </c>
      <c r="AU24" s="40">
        <f t="shared" si="7"/>
        <v>0.15923566878980888</v>
      </c>
      <c r="AV24" s="40">
        <f t="shared" si="8"/>
        <v>-0.0015408320493067729</v>
      </c>
      <c r="AW24" s="40">
        <f t="shared" si="9"/>
        <v>0.20494699646643122</v>
      </c>
      <c r="AX24" s="41">
        <f t="shared" si="10"/>
        <v>-0.014290152221186792</v>
      </c>
      <c r="AY24" s="41">
        <f t="shared" si="11"/>
        <v>0.10097154753643323</v>
      </c>
      <c r="AZ24" s="41">
        <f t="shared" si="12"/>
        <v>0.12677556818181812</v>
      </c>
    </row>
    <row r="25" spans="1:52" ht="30.75" customHeight="1">
      <c r="A25" s="12" t="s">
        <v>14</v>
      </c>
      <c r="B25" s="30">
        <v>134.6</v>
      </c>
      <c r="C25" s="30">
        <v>81.3</v>
      </c>
      <c r="D25" s="30">
        <v>11.3</v>
      </c>
      <c r="E25" s="30">
        <v>133.2</v>
      </c>
      <c r="F25" s="30">
        <v>78.4</v>
      </c>
      <c r="G25" s="30">
        <v>11.1</v>
      </c>
      <c r="H25" s="30">
        <v>141.8</v>
      </c>
      <c r="I25" s="30">
        <v>79.3</v>
      </c>
      <c r="J25" s="30">
        <v>11.9</v>
      </c>
      <c r="K25" s="30">
        <v>129.8</v>
      </c>
      <c r="L25" s="30">
        <v>78.4</v>
      </c>
      <c r="M25" s="30">
        <v>12</v>
      </c>
      <c r="N25" s="30">
        <v>134.5</v>
      </c>
      <c r="O25" s="30">
        <v>79.8</v>
      </c>
      <c r="P25" s="30">
        <v>12.6</v>
      </c>
      <c r="Q25" s="30">
        <v>129.2</v>
      </c>
      <c r="R25" s="30">
        <v>86.9</v>
      </c>
      <c r="S25" s="30">
        <v>12.5</v>
      </c>
      <c r="T25" s="30">
        <v>142.4</v>
      </c>
      <c r="U25" s="30">
        <v>92.4</v>
      </c>
      <c r="V25" s="30">
        <v>13.1</v>
      </c>
      <c r="W25" s="30">
        <v>140.2</v>
      </c>
      <c r="X25" s="30">
        <v>92.4</v>
      </c>
      <c r="Y25" s="30">
        <v>13.2</v>
      </c>
      <c r="Z25" s="30">
        <v>122.7</v>
      </c>
      <c r="AA25" s="30">
        <v>92.6</v>
      </c>
      <c r="AB25" s="30">
        <v>14.8</v>
      </c>
      <c r="AC25" s="30">
        <v>122</v>
      </c>
      <c r="AD25" s="30">
        <v>102.8</v>
      </c>
      <c r="AE25" s="30">
        <v>14.5</v>
      </c>
      <c r="AF25" s="30">
        <v>109.6</v>
      </c>
      <c r="AG25" s="30">
        <v>81.6</v>
      </c>
      <c r="AH25" s="30">
        <v>13.9</v>
      </c>
      <c r="AI25" s="30">
        <v>120.8</v>
      </c>
      <c r="AJ25" s="30">
        <v>83.2</v>
      </c>
      <c r="AK25" s="30">
        <v>13.6</v>
      </c>
      <c r="AL25" s="30">
        <v>117.5</v>
      </c>
      <c r="AM25" s="30">
        <v>81.1</v>
      </c>
      <c r="AN25" s="30">
        <v>14</v>
      </c>
      <c r="AO25" s="40">
        <f t="shared" si="1"/>
        <v>-0.027317880794701987</v>
      </c>
      <c r="AP25" s="40">
        <f t="shared" si="2"/>
        <v>-0.025240384615384692</v>
      </c>
      <c r="AQ25" s="40">
        <f t="shared" si="3"/>
        <v>0.02941176470588247</v>
      </c>
      <c r="AR25" s="40">
        <f t="shared" si="4"/>
        <v>-0.1748595505617978</v>
      </c>
      <c r="AS25" s="40">
        <f t="shared" si="5"/>
        <v>-0.12229437229437246</v>
      </c>
      <c r="AT25" s="40">
        <f t="shared" si="6"/>
        <v>0.06870229007633588</v>
      </c>
      <c r="AU25" s="40">
        <f t="shared" si="7"/>
        <v>-0.12704309063893016</v>
      </c>
      <c r="AV25" s="40">
        <f t="shared" si="8"/>
        <v>-0.00246002460024608</v>
      </c>
      <c r="AW25" s="40">
        <f t="shared" si="9"/>
        <v>0.23893805309734506</v>
      </c>
      <c r="AX25" s="41">
        <f t="shared" si="10"/>
        <v>-0.022977941176470562</v>
      </c>
      <c r="AY25" s="41">
        <f t="shared" si="11"/>
        <v>-0.14239612747075436</v>
      </c>
      <c r="AZ25" s="41">
        <f t="shared" si="12"/>
        <v>-0.06426056338028163</v>
      </c>
    </row>
    <row r="26" spans="1:52" ht="30.75" customHeight="1">
      <c r="A26" s="12" t="s">
        <v>4</v>
      </c>
      <c r="B26" s="30">
        <v>410.8</v>
      </c>
      <c r="C26" s="30">
        <v>615.1</v>
      </c>
      <c r="D26" s="30">
        <v>107.6</v>
      </c>
      <c r="E26" s="30">
        <v>407.1</v>
      </c>
      <c r="F26" s="30">
        <v>615</v>
      </c>
      <c r="G26" s="30">
        <v>109</v>
      </c>
      <c r="H26" s="30">
        <v>415.4</v>
      </c>
      <c r="I26" s="30">
        <v>614.4</v>
      </c>
      <c r="J26" s="30">
        <v>108.6</v>
      </c>
      <c r="K26" s="30">
        <v>412.7</v>
      </c>
      <c r="L26" s="30">
        <v>623.8</v>
      </c>
      <c r="M26" s="30">
        <v>109.7</v>
      </c>
      <c r="N26" s="30">
        <v>410.9</v>
      </c>
      <c r="O26" s="30">
        <v>630.2</v>
      </c>
      <c r="P26" s="30">
        <v>111.8</v>
      </c>
      <c r="Q26" s="30">
        <v>421.9</v>
      </c>
      <c r="R26" s="30">
        <v>628.8</v>
      </c>
      <c r="S26" s="30">
        <v>113</v>
      </c>
      <c r="T26" s="30">
        <v>436.6</v>
      </c>
      <c r="U26" s="30">
        <v>638.6</v>
      </c>
      <c r="V26" s="30">
        <v>116.1</v>
      </c>
      <c r="W26" s="30">
        <v>427.4</v>
      </c>
      <c r="X26" s="30">
        <v>646.9</v>
      </c>
      <c r="Y26" s="30">
        <v>116.6</v>
      </c>
      <c r="Z26" s="30">
        <v>435</v>
      </c>
      <c r="AA26" s="30">
        <v>653.3</v>
      </c>
      <c r="AB26" s="30">
        <v>118.7</v>
      </c>
      <c r="AC26" s="30">
        <v>428.5</v>
      </c>
      <c r="AD26" s="30">
        <v>673.1</v>
      </c>
      <c r="AE26" s="30">
        <v>118.2</v>
      </c>
      <c r="AF26" s="30">
        <v>426.6</v>
      </c>
      <c r="AG26" s="30">
        <v>675.2</v>
      </c>
      <c r="AH26" s="30">
        <v>116.1</v>
      </c>
      <c r="AI26" s="30">
        <v>423.5</v>
      </c>
      <c r="AJ26" s="30">
        <v>679.2</v>
      </c>
      <c r="AK26" s="30">
        <v>115.5</v>
      </c>
      <c r="AL26" s="30">
        <v>452.9</v>
      </c>
      <c r="AM26" s="30">
        <v>695.2</v>
      </c>
      <c r="AN26" s="30">
        <v>117.3</v>
      </c>
      <c r="AO26" s="40">
        <f t="shared" si="1"/>
        <v>0.06942148760330569</v>
      </c>
      <c r="AP26" s="40">
        <f t="shared" si="2"/>
        <v>0.02355712603062421</v>
      </c>
      <c r="AQ26" s="40">
        <f t="shared" si="3"/>
        <v>0.01558441558441559</v>
      </c>
      <c r="AR26" s="40">
        <f t="shared" si="4"/>
        <v>0.03733394411360513</v>
      </c>
      <c r="AS26" s="40">
        <f t="shared" si="5"/>
        <v>0.08863138114625757</v>
      </c>
      <c r="AT26" s="40">
        <f t="shared" si="6"/>
        <v>0.010335917312661591</v>
      </c>
      <c r="AU26" s="40">
        <f t="shared" si="7"/>
        <v>0.1024829600778967</v>
      </c>
      <c r="AV26" s="40">
        <f t="shared" si="8"/>
        <v>0.13022272801170542</v>
      </c>
      <c r="AW26" s="40">
        <f t="shared" si="9"/>
        <v>0.0901486988847584</v>
      </c>
      <c r="AX26" s="41">
        <f t="shared" si="10"/>
        <v>0.038745690362830265</v>
      </c>
      <c r="AY26" s="41">
        <f t="shared" si="11"/>
        <v>0.062200956937799035</v>
      </c>
      <c r="AZ26" s="41">
        <f t="shared" si="12"/>
        <v>0.11636524040582263</v>
      </c>
    </row>
    <row r="27" spans="1:52" ht="30.75" customHeight="1">
      <c r="A27" s="12" t="s">
        <v>5</v>
      </c>
      <c r="B27" s="30">
        <v>16.3</v>
      </c>
      <c r="C27" s="30">
        <v>20.2</v>
      </c>
      <c r="D27" s="30">
        <v>4.1</v>
      </c>
      <c r="E27" s="30">
        <v>15</v>
      </c>
      <c r="F27" s="30">
        <v>19.6</v>
      </c>
      <c r="G27" s="30">
        <v>4.2</v>
      </c>
      <c r="H27" s="30">
        <v>10.3</v>
      </c>
      <c r="I27" s="30">
        <v>19.7</v>
      </c>
      <c r="J27" s="30">
        <v>4.1</v>
      </c>
      <c r="K27" s="30">
        <v>12.1</v>
      </c>
      <c r="L27" s="30">
        <v>19.5</v>
      </c>
      <c r="M27" s="30">
        <v>4.1</v>
      </c>
      <c r="N27" s="30">
        <v>13.2</v>
      </c>
      <c r="O27" s="30">
        <v>17.8</v>
      </c>
      <c r="P27" s="30">
        <v>4.3</v>
      </c>
      <c r="Q27" s="30">
        <v>13.3</v>
      </c>
      <c r="R27" s="30">
        <v>18.2</v>
      </c>
      <c r="S27" s="30">
        <v>4.7</v>
      </c>
      <c r="T27" s="30">
        <v>15.8</v>
      </c>
      <c r="U27" s="30">
        <v>17.6</v>
      </c>
      <c r="V27" s="30">
        <v>4.7</v>
      </c>
      <c r="W27" s="30">
        <v>17.7</v>
      </c>
      <c r="X27" s="30">
        <v>16.2</v>
      </c>
      <c r="Y27" s="30">
        <v>4.4</v>
      </c>
      <c r="Z27" s="30">
        <v>20.8</v>
      </c>
      <c r="AA27" s="30">
        <v>16.6</v>
      </c>
      <c r="AB27" s="30">
        <v>4.3</v>
      </c>
      <c r="AC27" s="30">
        <v>20.1</v>
      </c>
      <c r="AD27" s="30">
        <v>16.8</v>
      </c>
      <c r="AE27" s="30">
        <v>4</v>
      </c>
      <c r="AF27" s="30">
        <v>21.6</v>
      </c>
      <c r="AG27" s="30">
        <v>22.5</v>
      </c>
      <c r="AH27" s="30">
        <v>3.8</v>
      </c>
      <c r="AI27" s="30">
        <v>18.4</v>
      </c>
      <c r="AJ27" s="30">
        <v>17.2</v>
      </c>
      <c r="AK27" s="30">
        <v>3.7</v>
      </c>
      <c r="AL27" s="30">
        <v>27.6</v>
      </c>
      <c r="AM27" s="30">
        <v>16.9</v>
      </c>
      <c r="AN27" s="30">
        <v>3.7</v>
      </c>
      <c r="AO27" s="40">
        <f t="shared" si="1"/>
        <v>0.5000000000000002</v>
      </c>
      <c r="AP27" s="40">
        <f t="shared" si="2"/>
        <v>-0.01744186046511631</v>
      </c>
      <c r="AQ27" s="40">
        <f t="shared" si="3"/>
        <v>0</v>
      </c>
      <c r="AR27" s="40">
        <f t="shared" si="4"/>
        <v>0.7468354430379747</v>
      </c>
      <c r="AS27" s="40">
        <f t="shared" si="5"/>
        <v>-0.039772727272727404</v>
      </c>
      <c r="AT27" s="40">
        <f t="shared" si="6"/>
        <v>-0.21276595744680848</v>
      </c>
      <c r="AU27" s="40">
        <f t="shared" si="7"/>
        <v>0.6932515337423313</v>
      </c>
      <c r="AV27" s="40">
        <f t="shared" si="8"/>
        <v>-0.1633663366336634</v>
      </c>
      <c r="AW27" s="40">
        <f t="shared" si="9"/>
        <v>-0.09756097560975596</v>
      </c>
      <c r="AX27" s="41">
        <f t="shared" si="10"/>
        <v>0.22646310432569994</v>
      </c>
      <c r="AY27" s="41">
        <f t="shared" si="11"/>
        <v>0.26509186351706027</v>
      </c>
      <c r="AZ27" s="41">
        <f t="shared" si="12"/>
        <v>0.18719211822660098</v>
      </c>
    </row>
    <row r="28" spans="1:52" ht="30.75" customHeight="1">
      <c r="A28" s="11" t="s">
        <v>15</v>
      </c>
      <c r="B28" s="30">
        <v>74.8</v>
      </c>
      <c r="C28" s="30">
        <v>134.2</v>
      </c>
      <c r="D28" s="30">
        <v>16.7</v>
      </c>
      <c r="E28" s="30">
        <v>79.6</v>
      </c>
      <c r="F28" s="30">
        <v>135.1</v>
      </c>
      <c r="G28" s="30">
        <v>16.3</v>
      </c>
      <c r="H28" s="30">
        <v>81.7</v>
      </c>
      <c r="I28" s="30">
        <v>136.6</v>
      </c>
      <c r="J28" s="30">
        <v>16.2</v>
      </c>
      <c r="K28" s="30">
        <v>88.5</v>
      </c>
      <c r="L28" s="30">
        <v>138.2</v>
      </c>
      <c r="M28" s="30">
        <v>16.5</v>
      </c>
      <c r="N28" s="30">
        <v>87.3</v>
      </c>
      <c r="O28" s="30">
        <v>136.3</v>
      </c>
      <c r="P28" s="30">
        <v>15.4</v>
      </c>
      <c r="Q28" s="30">
        <v>84.2</v>
      </c>
      <c r="R28" s="30">
        <v>131.2</v>
      </c>
      <c r="S28" s="30">
        <v>14.3</v>
      </c>
      <c r="T28" s="30">
        <v>90.2</v>
      </c>
      <c r="U28" s="30">
        <v>126.6</v>
      </c>
      <c r="V28" s="30">
        <v>14.2</v>
      </c>
      <c r="W28" s="30">
        <v>85.9</v>
      </c>
      <c r="X28" s="30">
        <v>120.8</v>
      </c>
      <c r="Y28" s="30">
        <v>13.8</v>
      </c>
      <c r="Z28" s="30">
        <v>89.7</v>
      </c>
      <c r="AA28" s="30">
        <v>115.1</v>
      </c>
      <c r="AB28" s="30">
        <v>12.7</v>
      </c>
      <c r="AC28" s="30">
        <v>90.7</v>
      </c>
      <c r="AD28" s="30">
        <v>113</v>
      </c>
      <c r="AE28" s="30">
        <v>11.1</v>
      </c>
      <c r="AF28" s="30">
        <v>127.9</v>
      </c>
      <c r="AG28" s="30">
        <v>106.1</v>
      </c>
      <c r="AH28" s="30">
        <v>12.5</v>
      </c>
      <c r="AI28" s="30">
        <v>126.1</v>
      </c>
      <c r="AJ28" s="30">
        <v>106.1</v>
      </c>
      <c r="AK28" s="30">
        <v>11.3</v>
      </c>
      <c r="AL28" s="30">
        <v>134.5</v>
      </c>
      <c r="AM28" s="30">
        <v>103.8</v>
      </c>
      <c r="AN28" s="30">
        <v>10.1</v>
      </c>
      <c r="AO28" s="40">
        <f t="shared" si="1"/>
        <v>0.06661379857256144</v>
      </c>
      <c r="AP28" s="40">
        <f t="shared" si="2"/>
        <v>-0.021677662582469392</v>
      </c>
      <c r="AQ28" s="40">
        <f t="shared" si="3"/>
        <v>-0.10619469026548678</v>
      </c>
      <c r="AR28" s="40">
        <f t="shared" si="4"/>
        <v>0.49113082039911293</v>
      </c>
      <c r="AS28" s="40">
        <f t="shared" si="5"/>
        <v>-0.1800947867298578</v>
      </c>
      <c r="AT28" s="40">
        <f t="shared" si="6"/>
        <v>-0.28873239436619713</v>
      </c>
      <c r="AU28" s="40">
        <f t="shared" si="7"/>
        <v>0.7981283422459893</v>
      </c>
      <c r="AV28" s="40">
        <f t="shared" si="8"/>
        <v>-0.22652757078986585</v>
      </c>
      <c r="AW28" s="40">
        <f t="shared" si="9"/>
        <v>-0.39520958083832336</v>
      </c>
      <c r="AX28" s="41">
        <f t="shared" si="10"/>
        <v>0.020123203285421054</v>
      </c>
      <c r="AY28" s="41">
        <f t="shared" si="11"/>
        <v>0.07532467532467524</v>
      </c>
      <c r="AZ28" s="41">
        <f t="shared" si="12"/>
        <v>0.10057598582188754</v>
      </c>
    </row>
    <row r="29" spans="1:52" s="35" customFormat="1" ht="30.75" customHeight="1">
      <c r="A29" s="13" t="s">
        <v>52</v>
      </c>
      <c r="B29" s="26">
        <v>168.3</v>
      </c>
      <c r="C29" s="26">
        <v>184.9</v>
      </c>
      <c r="D29" s="26">
        <v>31.3</v>
      </c>
      <c r="E29" s="26">
        <v>171.5</v>
      </c>
      <c r="F29" s="26">
        <v>187</v>
      </c>
      <c r="G29" s="26">
        <v>31.4</v>
      </c>
      <c r="H29" s="26">
        <v>172.7</v>
      </c>
      <c r="I29" s="26">
        <v>188.7</v>
      </c>
      <c r="J29" s="26">
        <v>31.7</v>
      </c>
      <c r="K29" s="26">
        <v>173</v>
      </c>
      <c r="L29" s="26">
        <v>188.9</v>
      </c>
      <c r="M29" s="26">
        <v>31.8</v>
      </c>
      <c r="N29" s="26">
        <v>174.1</v>
      </c>
      <c r="O29" s="26">
        <v>190.2</v>
      </c>
      <c r="P29" s="26">
        <v>32</v>
      </c>
      <c r="Q29" s="26">
        <v>175.6</v>
      </c>
      <c r="R29" s="26">
        <v>191.5</v>
      </c>
      <c r="S29" s="26">
        <v>32.2</v>
      </c>
      <c r="T29" s="26">
        <v>179.3</v>
      </c>
      <c r="U29" s="26">
        <v>190.8</v>
      </c>
      <c r="V29" s="26">
        <v>32.4</v>
      </c>
      <c r="W29" s="26">
        <v>179</v>
      </c>
      <c r="X29" s="26">
        <v>192.7</v>
      </c>
      <c r="Y29" s="26">
        <v>32.6</v>
      </c>
      <c r="Z29" s="26">
        <v>174.4</v>
      </c>
      <c r="AA29" s="26">
        <v>193.2</v>
      </c>
      <c r="AB29" s="26">
        <v>32.7</v>
      </c>
      <c r="AC29" s="26">
        <v>174.8</v>
      </c>
      <c r="AD29" s="26">
        <v>188.3</v>
      </c>
      <c r="AE29" s="26">
        <v>32.4</v>
      </c>
      <c r="AF29" s="26">
        <v>175</v>
      </c>
      <c r="AG29" s="26">
        <v>188.7</v>
      </c>
      <c r="AH29" s="26">
        <v>32.2</v>
      </c>
      <c r="AI29" s="26">
        <v>176.1</v>
      </c>
      <c r="AJ29" s="26">
        <v>190.3</v>
      </c>
      <c r="AK29" s="26">
        <v>32.3</v>
      </c>
      <c r="AL29" s="26">
        <v>177.1</v>
      </c>
      <c r="AM29" s="26">
        <v>190.8</v>
      </c>
      <c r="AN29" s="26">
        <v>31.4</v>
      </c>
      <c r="AO29" s="27">
        <f t="shared" si="1"/>
        <v>0.005678591709256109</v>
      </c>
      <c r="AP29" s="27">
        <f t="shared" si="2"/>
        <v>0.0026274303730950965</v>
      </c>
      <c r="AQ29" s="27">
        <f t="shared" si="3"/>
        <v>-0.02786377708978327</v>
      </c>
      <c r="AR29" s="27">
        <f t="shared" si="4"/>
        <v>-0.012269938650306789</v>
      </c>
      <c r="AS29" s="27">
        <f t="shared" si="5"/>
        <v>0</v>
      </c>
      <c r="AT29" s="27">
        <f t="shared" si="6"/>
        <v>-0.030864197530864224</v>
      </c>
      <c r="AU29" s="27">
        <f t="shared" si="7"/>
        <v>0.05228758169934622</v>
      </c>
      <c r="AV29" s="27">
        <f t="shared" si="8"/>
        <v>0.03190914007571655</v>
      </c>
      <c r="AW29" s="27">
        <f t="shared" si="9"/>
        <v>0.0031948881789136685</v>
      </c>
      <c r="AX29" s="38">
        <f t="shared" si="10"/>
        <v>0.0015048908954100604</v>
      </c>
      <c r="AY29" s="38">
        <f t="shared" si="11"/>
        <v>-0.007950310559006302</v>
      </c>
      <c r="AZ29" s="38">
        <f t="shared" si="12"/>
        <v>0.038491547464239106</v>
      </c>
    </row>
    <row r="30" spans="1:52" ht="30.75" customHeight="1">
      <c r="A30" s="13" t="s">
        <v>16</v>
      </c>
      <c r="B30" s="26">
        <v>35.2</v>
      </c>
      <c r="C30" s="26">
        <v>75.1</v>
      </c>
      <c r="D30" s="26">
        <v>13.1</v>
      </c>
      <c r="E30" s="26">
        <v>35.2</v>
      </c>
      <c r="F30" s="26">
        <v>75.3</v>
      </c>
      <c r="G30" s="26">
        <v>13.1</v>
      </c>
      <c r="H30" s="26">
        <v>34.8</v>
      </c>
      <c r="I30" s="26">
        <v>75</v>
      </c>
      <c r="J30" s="26">
        <v>13.2</v>
      </c>
      <c r="K30" s="26">
        <v>35.6</v>
      </c>
      <c r="L30" s="26">
        <v>72</v>
      </c>
      <c r="M30" s="26">
        <v>13.3</v>
      </c>
      <c r="N30" s="26">
        <v>35.6</v>
      </c>
      <c r="O30" s="26">
        <v>72.1</v>
      </c>
      <c r="P30" s="26">
        <v>13.2</v>
      </c>
      <c r="Q30" s="26">
        <v>35.7</v>
      </c>
      <c r="R30" s="26">
        <v>71.9</v>
      </c>
      <c r="S30" s="26">
        <v>13.3</v>
      </c>
      <c r="T30" s="26">
        <v>36.2</v>
      </c>
      <c r="U30" s="26">
        <v>72.6</v>
      </c>
      <c r="V30" s="26">
        <v>12.7</v>
      </c>
      <c r="W30" s="26">
        <v>37.1</v>
      </c>
      <c r="X30" s="26">
        <v>72.9</v>
      </c>
      <c r="Y30" s="26">
        <v>12.6</v>
      </c>
      <c r="Z30" s="26">
        <v>37.3</v>
      </c>
      <c r="AA30" s="26">
        <v>72.3</v>
      </c>
      <c r="AB30" s="26">
        <v>12.7</v>
      </c>
      <c r="AC30" s="26">
        <v>36.8</v>
      </c>
      <c r="AD30" s="26">
        <v>72.3</v>
      </c>
      <c r="AE30" s="26">
        <v>12.6</v>
      </c>
      <c r="AF30" s="26">
        <v>36.6</v>
      </c>
      <c r="AG30" s="26">
        <v>72.2</v>
      </c>
      <c r="AH30" s="26">
        <v>12.6</v>
      </c>
      <c r="AI30" s="26">
        <v>37</v>
      </c>
      <c r="AJ30" s="26">
        <v>72.6</v>
      </c>
      <c r="AK30" s="26">
        <v>12.7</v>
      </c>
      <c r="AL30" s="26">
        <v>36.4</v>
      </c>
      <c r="AM30" s="26">
        <v>71.5</v>
      </c>
      <c r="AN30" s="26">
        <v>13.1</v>
      </c>
      <c r="AO30" s="27">
        <f t="shared" si="1"/>
        <v>-0.016216216216216273</v>
      </c>
      <c r="AP30" s="27">
        <f t="shared" si="2"/>
        <v>-0.015151515151515027</v>
      </c>
      <c r="AQ30" s="27">
        <f t="shared" si="3"/>
        <v>0.03149606299212593</v>
      </c>
      <c r="AR30" s="27">
        <f t="shared" si="4"/>
        <v>0.0055248618784529135</v>
      </c>
      <c r="AS30" s="27">
        <f t="shared" si="5"/>
        <v>-0.015151515151515027</v>
      </c>
      <c r="AT30" s="27">
        <f t="shared" si="6"/>
        <v>0.03149606299212593</v>
      </c>
      <c r="AU30" s="27">
        <f t="shared" si="7"/>
        <v>0.03409090909090895</v>
      </c>
      <c r="AV30" s="27">
        <f t="shared" si="8"/>
        <v>-0.047936085219706936</v>
      </c>
      <c r="AW30" s="27">
        <f t="shared" si="9"/>
        <v>0</v>
      </c>
      <c r="AX30" s="38">
        <f t="shared" si="10"/>
        <v>-0.010629599345870822</v>
      </c>
      <c r="AY30" s="38">
        <f t="shared" si="11"/>
        <v>-0.004115226337448541</v>
      </c>
      <c r="AZ30" s="38">
        <f t="shared" si="12"/>
        <v>-0.01944894651539697</v>
      </c>
    </row>
    <row r="31" spans="1:52" ht="30.75" customHeight="1">
      <c r="A31" s="14" t="s">
        <v>17</v>
      </c>
      <c r="B31" s="26">
        <v>15</v>
      </c>
      <c r="C31" s="26">
        <v>17.2</v>
      </c>
      <c r="D31" s="26">
        <v>4.2</v>
      </c>
      <c r="E31" s="26">
        <v>14.6</v>
      </c>
      <c r="F31" s="26">
        <v>17.2</v>
      </c>
      <c r="G31" s="26">
        <v>4.1</v>
      </c>
      <c r="H31" s="26">
        <v>14.5</v>
      </c>
      <c r="I31" s="26">
        <v>17.2</v>
      </c>
      <c r="J31" s="26">
        <v>4.1</v>
      </c>
      <c r="K31" s="26">
        <v>14.1</v>
      </c>
      <c r="L31" s="26">
        <v>17.2</v>
      </c>
      <c r="M31" s="26">
        <v>3.8</v>
      </c>
      <c r="N31" s="26">
        <v>14.4</v>
      </c>
      <c r="O31" s="26">
        <v>17.1</v>
      </c>
      <c r="P31" s="26">
        <v>3.9</v>
      </c>
      <c r="Q31" s="26">
        <v>14.3</v>
      </c>
      <c r="R31" s="26">
        <v>17.2</v>
      </c>
      <c r="S31" s="26">
        <v>3.6</v>
      </c>
      <c r="T31" s="26">
        <v>14.2</v>
      </c>
      <c r="U31" s="26">
        <v>17.2</v>
      </c>
      <c r="V31" s="26">
        <v>3.4</v>
      </c>
      <c r="W31" s="26">
        <v>14.1</v>
      </c>
      <c r="X31" s="26">
        <v>17.6</v>
      </c>
      <c r="Y31" s="26">
        <v>3.7</v>
      </c>
      <c r="Z31" s="26">
        <v>14.2</v>
      </c>
      <c r="AA31" s="26">
        <v>17.4</v>
      </c>
      <c r="AB31" s="26">
        <v>3.7</v>
      </c>
      <c r="AC31" s="26">
        <v>14.1</v>
      </c>
      <c r="AD31" s="26">
        <v>17.8</v>
      </c>
      <c r="AE31" s="26">
        <v>3.6</v>
      </c>
      <c r="AF31" s="26">
        <v>14.2</v>
      </c>
      <c r="AG31" s="26">
        <v>17.7</v>
      </c>
      <c r="AH31" s="26">
        <v>3.7</v>
      </c>
      <c r="AI31" s="26">
        <v>14.2</v>
      </c>
      <c r="AJ31" s="26">
        <v>17.7</v>
      </c>
      <c r="AK31" s="26">
        <v>3.8</v>
      </c>
      <c r="AL31" s="26">
        <v>14.5</v>
      </c>
      <c r="AM31" s="26">
        <v>18.2</v>
      </c>
      <c r="AN31" s="26">
        <v>3.7</v>
      </c>
      <c r="AO31" s="27">
        <f t="shared" si="1"/>
        <v>0.021126760563380254</v>
      </c>
      <c r="AP31" s="27">
        <f t="shared" si="2"/>
        <v>0.02824858757062154</v>
      </c>
      <c r="AQ31" s="27">
        <f t="shared" si="3"/>
        <v>-0.02631578947368407</v>
      </c>
      <c r="AR31" s="27">
        <f t="shared" si="4"/>
        <v>0.021126760563380254</v>
      </c>
      <c r="AS31" s="27">
        <f t="shared" si="5"/>
        <v>0.058139534883721034</v>
      </c>
      <c r="AT31" s="27">
        <f t="shared" si="6"/>
        <v>0.08823529411764719</v>
      </c>
      <c r="AU31" s="27">
        <f t="shared" si="7"/>
        <v>-0.033333333333333326</v>
      </c>
      <c r="AV31" s="27">
        <f t="shared" si="8"/>
        <v>0.058139534883721034</v>
      </c>
      <c r="AW31" s="27">
        <f t="shared" si="9"/>
        <v>-0.11904761904761907</v>
      </c>
      <c r="AX31" s="38">
        <f t="shared" si="10"/>
        <v>0.019607843137255276</v>
      </c>
      <c r="AY31" s="38">
        <f t="shared" si="11"/>
        <v>0.04597701149425304</v>
      </c>
      <c r="AZ31" s="38">
        <f>((AL31+AM31+AN31)/(B31+C31+D31))-1</f>
        <v>0</v>
      </c>
    </row>
    <row r="32" spans="1:52" ht="30.75" customHeight="1">
      <c r="A32" s="15" t="s">
        <v>53</v>
      </c>
      <c r="B32" s="44">
        <v>0.761</v>
      </c>
      <c r="C32" s="44">
        <v>0.789</v>
      </c>
      <c r="D32" s="44">
        <v>0.799</v>
      </c>
      <c r="E32" s="44">
        <v>0.7610561100681923</v>
      </c>
      <c r="F32" s="44">
        <v>0.7867866675431353</v>
      </c>
      <c r="G32" s="44">
        <v>0.7886737072537019</v>
      </c>
      <c r="H32" s="44">
        <v>0.754</v>
      </c>
      <c r="I32" s="44">
        <v>0.793</v>
      </c>
      <c r="J32" s="44">
        <v>0.794</v>
      </c>
      <c r="K32" s="44">
        <v>0.75</v>
      </c>
      <c r="L32" s="44">
        <v>0.801</v>
      </c>
      <c r="M32" s="44">
        <v>0.806</v>
      </c>
      <c r="N32" s="44">
        <v>0.736</v>
      </c>
      <c r="O32" s="44">
        <v>0.794</v>
      </c>
      <c r="P32" s="44">
        <v>0.802</v>
      </c>
      <c r="Q32" s="44">
        <v>0.748</v>
      </c>
      <c r="R32" s="44">
        <v>0.806</v>
      </c>
      <c r="S32" s="44">
        <v>0.8</v>
      </c>
      <c r="T32" s="44">
        <v>0.748</v>
      </c>
      <c r="U32" s="44">
        <v>0.796</v>
      </c>
      <c r="V32" s="44">
        <v>0.781</v>
      </c>
      <c r="W32" s="44">
        <v>0.757</v>
      </c>
      <c r="X32" s="44">
        <v>0.8</v>
      </c>
      <c r="Y32" s="44">
        <v>0.787</v>
      </c>
      <c r="Z32" s="44">
        <v>0.773</v>
      </c>
      <c r="AA32" s="44">
        <v>0.804</v>
      </c>
      <c r="AB32" s="44">
        <v>0.787</v>
      </c>
      <c r="AC32" s="44">
        <v>0.793</v>
      </c>
      <c r="AD32" s="44">
        <v>0.795</v>
      </c>
      <c r="AE32" s="44">
        <v>0.799</v>
      </c>
      <c r="AF32" s="44">
        <v>0.79</v>
      </c>
      <c r="AG32" s="44">
        <v>0.796</v>
      </c>
      <c r="AH32" s="44">
        <v>0.785</v>
      </c>
      <c r="AI32" s="44">
        <v>0.803</v>
      </c>
      <c r="AJ32" s="44">
        <v>0.804</v>
      </c>
      <c r="AK32" s="44">
        <v>0.798</v>
      </c>
      <c r="AL32" s="44">
        <v>0.77</v>
      </c>
      <c r="AM32" s="44">
        <v>0.814</v>
      </c>
      <c r="AN32" s="44">
        <v>0.778</v>
      </c>
      <c r="AO32" s="29">
        <f t="shared" si="1"/>
        <v>-0.04109589041095896</v>
      </c>
      <c r="AP32" s="29">
        <f t="shared" si="2"/>
        <v>0.012437810945273409</v>
      </c>
      <c r="AQ32" s="29">
        <f t="shared" si="3"/>
        <v>-0.02506265664160401</v>
      </c>
      <c r="AR32" s="29">
        <f t="shared" si="4"/>
        <v>0.02941176470588247</v>
      </c>
      <c r="AS32" s="29">
        <f t="shared" si="5"/>
        <v>0.022613065326632986</v>
      </c>
      <c r="AT32" s="29">
        <f t="shared" si="6"/>
        <v>-0.003841229193341844</v>
      </c>
      <c r="AU32" s="29">
        <f t="shared" si="7"/>
        <v>0.01182654402102501</v>
      </c>
      <c r="AV32" s="29">
        <f t="shared" si="8"/>
        <v>0.03168567807351064</v>
      </c>
      <c r="AW32" s="29">
        <f t="shared" si="9"/>
        <v>-0.026282853566958697</v>
      </c>
      <c r="AX32" s="39">
        <v>-0.014943960149439661</v>
      </c>
      <c r="AY32" s="39">
        <v>0.023285899094437346</v>
      </c>
      <c r="AZ32" s="39">
        <v>0.018018018018018056</v>
      </c>
    </row>
    <row r="33" spans="1:52" ht="30.75" customHeight="1">
      <c r="A33" s="74" t="s">
        <v>54</v>
      </c>
      <c r="B33" s="31">
        <v>0.139</v>
      </c>
      <c r="C33" s="31">
        <v>0.217</v>
      </c>
      <c r="D33" s="31">
        <v>0.15</v>
      </c>
      <c r="E33" s="31">
        <v>0.13196930429782464</v>
      </c>
      <c r="F33" s="31">
        <v>0.21677969295981686</v>
      </c>
      <c r="G33" s="31">
        <v>0.15627187220055377</v>
      </c>
      <c r="H33" s="31">
        <v>0.145</v>
      </c>
      <c r="I33" s="31">
        <v>0.217</v>
      </c>
      <c r="J33" s="31">
        <v>0.158</v>
      </c>
      <c r="K33" s="31">
        <v>0.147</v>
      </c>
      <c r="L33" s="31">
        <v>0.217</v>
      </c>
      <c r="M33" s="31">
        <v>0.156</v>
      </c>
      <c r="N33" s="31">
        <v>0.138</v>
      </c>
      <c r="O33" s="31">
        <v>0.227</v>
      </c>
      <c r="P33" s="31">
        <v>0.161</v>
      </c>
      <c r="Q33" s="31">
        <v>0.146</v>
      </c>
      <c r="R33" s="31">
        <v>0.228</v>
      </c>
      <c r="S33" s="31">
        <v>0.166</v>
      </c>
      <c r="T33" s="31">
        <v>0.161</v>
      </c>
      <c r="U33" s="31">
        <v>0.227</v>
      </c>
      <c r="V33" s="31">
        <v>0.191</v>
      </c>
      <c r="W33" s="31">
        <v>0.167</v>
      </c>
      <c r="X33" s="31">
        <v>0.227</v>
      </c>
      <c r="Y33" s="31">
        <v>0.175</v>
      </c>
      <c r="Z33" s="31">
        <v>0.17</v>
      </c>
      <c r="AA33" s="31">
        <v>0.225</v>
      </c>
      <c r="AB33" s="31">
        <v>0.179</v>
      </c>
      <c r="AC33" s="31">
        <v>0.156</v>
      </c>
      <c r="AD33" s="31">
        <v>0.223</v>
      </c>
      <c r="AE33" s="31">
        <v>0.161</v>
      </c>
      <c r="AF33" s="31">
        <v>0.156</v>
      </c>
      <c r="AG33" s="31">
        <v>0.22</v>
      </c>
      <c r="AH33" s="31">
        <v>0.159</v>
      </c>
      <c r="AI33" s="31">
        <v>0.145</v>
      </c>
      <c r="AJ33" s="31">
        <v>0.227</v>
      </c>
      <c r="AK33" s="31">
        <v>0.145</v>
      </c>
      <c r="AL33" s="31">
        <v>0.145</v>
      </c>
      <c r="AM33" s="31">
        <v>0.211</v>
      </c>
      <c r="AN33" s="31">
        <v>0.157</v>
      </c>
      <c r="AO33" s="27">
        <f>AL33/AI33-1</f>
        <v>0</v>
      </c>
      <c r="AP33" s="27">
        <f t="shared" si="2"/>
        <v>-0.07048458149779746</v>
      </c>
      <c r="AQ33" s="27">
        <f t="shared" si="3"/>
        <v>0.08275862068965534</v>
      </c>
      <c r="AR33" s="27">
        <f t="shared" si="4"/>
        <v>-0.09937888198757772</v>
      </c>
      <c r="AS33" s="27">
        <f t="shared" si="5"/>
        <v>-0.07048458149779746</v>
      </c>
      <c r="AT33" s="27">
        <f t="shared" si="6"/>
        <v>-0.17801047120418845</v>
      </c>
      <c r="AU33" s="27">
        <f t="shared" si="7"/>
        <v>0.04316546762589901</v>
      </c>
      <c r="AV33" s="27">
        <f t="shared" si="8"/>
        <v>-0.027649769585253448</v>
      </c>
      <c r="AW33" s="27">
        <f t="shared" si="9"/>
        <v>0.046666666666666634</v>
      </c>
      <c r="AX33" s="38">
        <v>-0.032258064516129115</v>
      </c>
      <c r="AY33" s="38">
        <v>-0.08163265306122458</v>
      </c>
      <c r="AZ33" s="38">
        <v>-0.016393442622950838</v>
      </c>
    </row>
    <row r="34" spans="1:52" ht="30.75" customHeight="1">
      <c r="A34" s="70" t="s">
        <v>55</v>
      </c>
      <c r="B34" s="31">
        <v>0.168</v>
      </c>
      <c r="C34" s="31">
        <v>0.18</v>
      </c>
      <c r="D34" s="31">
        <v>0.183</v>
      </c>
      <c r="E34" s="47"/>
      <c r="F34" s="47"/>
      <c r="G34" s="47"/>
      <c r="H34" s="47"/>
      <c r="I34" s="47"/>
      <c r="J34" s="47"/>
      <c r="K34" s="31">
        <v>0.167</v>
      </c>
      <c r="L34" s="31">
        <v>0.184</v>
      </c>
      <c r="M34" s="31">
        <v>0.183</v>
      </c>
      <c r="N34" s="47"/>
      <c r="O34" s="47"/>
      <c r="P34" s="47"/>
      <c r="Q34" s="47"/>
      <c r="R34" s="47"/>
      <c r="S34" s="47"/>
      <c r="T34" s="31">
        <v>0.163</v>
      </c>
      <c r="U34" s="31">
        <v>0.179</v>
      </c>
      <c r="V34" s="31">
        <v>0.181</v>
      </c>
      <c r="W34" s="47"/>
      <c r="X34" s="47"/>
      <c r="Y34" s="47"/>
      <c r="Z34" s="47"/>
      <c r="AA34" s="47"/>
      <c r="AB34" s="47"/>
      <c r="AC34" s="31">
        <v>0.165</v>
      </c>
      <c r="AD34" s="31">
        <v>0.176</v>
      </c>
      <c r="AE34" s="31">
        <v>0.178</v>
      </c>
      <c r="AF34" s="47"/>
      <c r="AG34" s="47"/>
      <c r="AH34" s="47"/>
      <c r="AI34" s="47"/>
      <c r="AJ34" s="47"/>
      <c r="AK34" s="47"/>
      <c r="AL34" s="31">
        <v>0.161</v>
      </c>
      <c r="AM34" s="31">
        <v>0.175</v>
      </c>
      <c r="AN34" s="31">
        <v>0.177</v>
      </c>
      <c r="AO34" s="33"/>
      <c r="AP34" s="33"/>
      <c r="AQ34" s="33"/>
      <c r="AR34" s="33"/>
      <c r="AS34" s="33"/>
      <c r="AT34" s="33"/>
      <c r="AU34" s="33"/>
      <c r="AV34" s="33"/>
      <c r="AW34" s="33"/>
      <c r="AX34" s="34"/>
      <c r="AY34" s="34"/>
      <c r="AZ34" s="34"/>
    </row>
    <row r="35" spans="1:52" ht="30.75" customHeight="1">
      <c r="A35" s="71" t="s">
        <v>27</v>
      </c>
      <c r="B35" s="31">
        <v>0.156</v>
      </c>
      <c r="C35" s="31">
        <v>0.169</v>
      </c>
      <c r="D35" s="31">
        <v>0.171</v>
      </c>
      <c r="E35" s="47"/>
      <c r="F35" s="47"/>
      <c r="G35" s="47"/>
      <c r="H35" s="47"/>
      <c r="I35" s="47"/>
      <c r="J35" s="47"/>
      <c r="K35" s="31">
        <v>0.156</v>
      </c>
      <c r="L35" s="31">
        <v>0.173</v>
      </c>
      <c r="M35" s="31">
        <v>0.171</v>
      </c>
      <c r="N35" s="47"/>
      <c r="O35" s="47"/>
      <c r="P35" s="47"/>
      <c r="Q35" s="47"/>
      <c r="R35" s="47"/>
      <c r="S35" s="47"/>
      <c r="T35" s="31">
        <v>0.151</v>
      </c>
      <c r="U35" s="31">
        <v>0.168</v>
      </c>
      <c r="V35" s="31">
        <v>0.17</v>
      </c>
      <c r="W35" s="47"/>
      <c r="X35" s="47"/>
      <c r="Y35" s="47"/>
      <c r="Z35" s="47"/>
      <c r="AA35" s="47"/>
      <c r="AB35" s="47"/>
      <c r="AC35" s="31">
        <v>0.154</v>
      </c>
      <c r="AD35" s="31">
        <v>0.165</v>
      </c>
      <c r="AE35" s="31">
        <v>0.166</v>
      </c>
      <c r="AF35" s="47"/>
      <c r="AG35" s="47"/>
      <c r="AH35" s="47"/>
      <c r="AI35" s="47"/>
      <c r="AJ35" s="47"/>
      <c r="AK35" s="47"/>
      <c r="AL35" s="31">
        <v>0.15</v>
      </c>
      <c r="AM35" s="31">
        <v>0.163</v>
      </c>
      <c r="AN35" s="31">
        <v>0.166</v>
      </c>
      <c r="AO35" s="33"/>
      <c r="AP35" s="33"/>
      <c r="AQ35" s="33"/>
      <c r="AR35" s="33"/>
      <c r="AS35" s="33"/>
      <c r="AT35" s="33"/>
      <c r="AU35" s="33"/>
      <c r="AV35" s="33"/>
      <c r="AW35" s="33"/>
      <c r="AX35" s="34"/>
      <c r="AY35" s="34"/>
      <c r="AZ35" s="34"/>
    </row>
    <row r="36" spans="1:52" ht="30.75" customHeight="1">
      <c r="A36" s="72" t="s">
        <v>28</v>
      </c>
      <c r="B36" s="58">
        <v>0.135</v>
      </c>
      <c r="C36" s="58">
        <v>0.152</v>
      </c>
      <c r="D36" s="31">
        <v>0.155</v>
      </c>
      <c r="E36" s="47"/>
      <c r="F36" s="47"/>
      <c r="G36" s="47"/>
      <c r="H36" s="47"/>
      <c r="I36" s="47"/>
      <c r="J36" s="47"/>
      <c r="K36" s="31">
        <v>0.136</v>
      </c>
      <c r="L36" s="31">
        <v>0.156</v>
      </c>
      <c r="M36" s="58">
        <v>0.155</v>
      </c>
      <c r="N36" s="47"/>
      <c r="O36" s="47"/>
      <c r="P36" s="47"/>
      <c r="Q36" s="47"/>
      <c r="R36" s="47"/>
      <c r="S36" s="47"/>
      <c r="T36" s="31">
        <v>0.131</v>
      </c>
      <c r="U36" s="31">
        <v>0.151</v>
      </c>
      <c r="V36" s="31">
        <v>0.154</v>
      </c>
      <c r="W36" s="47"/>
      <c r="X36" s="47"/>
      <c r="Y36" s="47"/>
      <c r="Z36" s="47"/>
      <c r="AA36" s="47"/>
      <c r="AB36" s="47"/>
      <c r="AC36" s="31">
        <v>0.134</v>
      </c>
      <c r="AD36" s="31">
        <v>0.148</v>
      </c>
      <c r="AE36" s="31">
        <v>0.151</v>
      </c>
      <c r="AF36" s="47"/>
      <c r="AG36" s="47"/>
      <c r="AH36" s="47"/>
      <c r="AI36" s="47"/>
      <c r="AJ36" s="47"/>
      <c r="AK36" s="47"/>
      <c r="AL36" s="58">
        <v>0.131</v>
      </c>
      <c r="AM36" s="58">
        <v>0.147</v>
      </c>
      <c r="AN36" s="58">
        <v>0.15</v>
      </c>
      <c r="AO36" s="33"/>
      <c r="AP36" s="33"/>
      <c r="AQ36" s="33"/>
      <c r="AR36" s="33"/>
      <c r="AS36" s="33"/>
      <c r="AT36" s="33"/>
      <c r="AU36" s="69"/>
      <c r="AV36" s="33"/>
      <c r="AW36" s="33"/>
      <c r="AX36" s="34"/>
      <c r="AY36" s="34"/>
      <c r="AZ36" s="34"/>
    </row>
    <row r="37" spans="1:52" ht="15.75"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76"/>
      <c r="AM37" s="76"/>
      <c r="AN37" s="77"/>
      <c r="AO37" s="33"/>
      <c r="AP37" s="33"/>
      <c r="AQ37" s="33"/>
      <c r="AR37" s="33"/>
      <c r="AS37" s="33"/>
      <c r="AT37" s="33"/>
      <c r="AU37" s="33"/>
      <c r="AV37" s="33"/>
      <c r="AW37" s="33"/>
      <c r="AX37" s="34"/>
      <c r="AY37" s="34"/>
      <c r="AZ37" s="34"/>
    </row>
    <row r="38" spans="1:52" ht="23.25" customHeight="1">
      <c r="A38" s="52" t="s">
        <v>33</v>
      </c>
      <c r="B38" s="65"/>
      <c r="C38" s="66"/>
      <c r="D38" s="46"/>
      <c r="E38" s="68"/>
      <c r="F38" s="68"/>
      <c r="G38" s="68"/>
      <c r="H38" s="68"/>
      <c r="I38" s="68"/>
      <c r="J38" s="68"/>
      <c r="K38" s="73"/>
      <c r="L38" s="68"/>
      <c r="M38" s="67"/>
      <c r="N38" s="68"/>
      <c r="O38" s="68"/>
      <c r="P38" s="68"/>
      <c r="Q38" s="68"/>
      <c r="R38" s="68"/>
      <c r="S38" s="68"/>
      <c r="T38" s="61"/>
      <c r="U38" s="62"/>
      <c r="V38" s="49"/>
      <c r="W38" s="61"/>
      <c r="X38" s="62"/>
      <c r="Y38" s="62"/>
      <c r="Z38" s="62"/>
      <c r="AA38" s="62"/>
      <c r="AB38" s="49"/>
      <c r="AC38" s="73"/>
      <c r="AD38" s="75"/>
      <c r="AE38" s="46"/>
      <c r="AF38" s="68"/>
      <c r="AG38" s="68"/>
      <c r="AH38" s="68"/>
      <c r="AI38" s="68"/>
      <c r="AJ38" s="68"/>
      <c r="AK38" s="68"/>
      <c r="AL38" s="73"/>
      <c r="AM38" s="75"/>
      <c r="AN38" s="46"/>
      <c r="AO38" s="33"/>
      <c r="AP38" s="33"/>
      <c r="AQ38" s="69"/>
      <c r="AR38" s="69"/>
      <c r="AS38" s="69"/>
      <c r="AT38" s="69"/>
      <c r="AU38" s="33"/>
      <c r="AV38" s="33"/>
      <c r="AW38" s="33"/>
      <c r="AX38" s="34"/>
      <c r="AY38" s="34"/>
      <c r="AZ38" s="34"/>
    </row>
    <row r="39" spans="1:52" ht="30.75" customHeight="1">
      <c r="A39" s="55" t="s">
        <v>31</v>
      </c>
      <c r="B39" s="54">
        <v>19</v>
      </c>
      <c r="C39" s="54">
        <v>31</v>
      </c>
      <c r="D39" s="54">
        <v>8</v>
      </c>
      <c r="E39" s="60"/>
      <c r="F39" s="60"/>
      <c r="G39" s="60"/>
      <c r="H39" s="60"/>
      <c r="I39" s="60"/>
      <c r="J39" s="60"/>
      <c r="K39" s="54">
        <v>19</v>
      </c>
      <c r="L39" s="54">
        <v>31</v>
      </c>
      <c r="M39" s="54">
        <v>8</v>
      </c>
      <c r="N39" s="60"/>
      <c r="O39" s="60"/>
      <c r="P39" s="60"/>
      <c r="Q39" s="60"/>
      <c r="R39" s="60"/>
      <c r="S39" s="60"/>
      <c r="T39" s="54">
        <v>20</v>
      </c>
      <c r="U39" s="54">
        <v>31</v>
      </c>
      <c r="V39" s="54">
        <v>8</v>
      </c>
      <c r="W39" s="63"/>
      <c r="X39" s="60"/>
      <c r="Y39" s="60"/>
      <c r="Z39" s="60"/>
      <c r="AA39" s="60"/>
      <c r="AB39" s="64"/>
      <c r="AC39" s="54">
        <v>20</v>
      </c>
      <c r="AD39" s="54">
        <v>31</v>
      </c>
      <c r="AE39" s="54">
        <v>8</v>
      </c>
      <c r="AF39" s="60"/>
      <c r="AG39" s="60"/>
      <c r="AH39" s="60"/>
      <c r="AI39" s="60"/>
      <c r="AJ39" s="60"/>
      <c r="AK39" s="60"/>
      <c r="AL39" s="78">
        <v>20</v>
      </c>
      <c r="AM39" s="78">
        <v>32</v>
      </c>
      <c r="AN39" s="78">
        <v>8</v>
      </c>
      <c r="AO39" s="33"/>
      <c r="AP39" s="33"/>
      <c r="AQ39" s="53"/>
      <c r="AR39" s="53"/>
      <c r="AS39" s="53"/>
      <c r="AT39" s="53"/>
      <c r="AU39" s="33"/>
      <c r="AV39" s="33"/>
      <c r="AW39" s="33"/>
      <c r="AX39" s="34"/>
      <c r="AY39" s="34"/>
      <c r="AZ39" s="34"/>
    </row>
    <row r="40" spans="1:52" ht="30.75" customHeight="1">
      <c r="A40" s="55" t="s">
        <v>32</v>
      </c>
      <c r="B40" s="45">
        <v>0.443</v>
      </c>
      <c r="C40" s="45">
        <v>0.475</v>
      </c>
      <c r="D40" s="45">
        <v>0.082</v>
      </c>
      <c r="E40" s="65"/>
      <c r="F40" s="66"/>
      <c r="G40" s="66"/>
      <c r="H40" s="66"/>
      <c r="I40" s="66"/>
      <c r="J40" s="66"/>
      <c r="K40" s="45">
        <v>0.452</v>
      </c>
      <c r="L40" s="45">
        <v>0.467</v>
      </c>
      <c r="M40" s="45">
        <v>0.081</v>
      </c>
      <c r="N40" s="65"/>
      <c r="O40" s="66"/>
      <c r="P40" s="66"/>
      <c r="Q40" s="66"/>
      <c r="R40" s="66"/>
      <c r="S40" s="66"/>
      <c r="T40" s="45">
        <v>0.456</v>
      </c>
      <c r="U40" s="45">
        <v>0.463</v>
      </c>
      <c r="V40" s="45">
        <v>0.081</v>
      </c>
      <c r="W40" s="65"/>
      <c r="X40" s="66"/>
      <c r="Y40" s="66"/>
      <c r="Z40" s="66"/>
      <c r="AA40" s="66"/>
      <c r="AB40" s="67"/>
      <c r="AC40" s="45">
        <v>0.4496463253806498</v>
      </c>
      <c r="AD40" s="45">
        <v>0.46996762978060186</v>
      </c>
      <c r="AE40" s="45">
        <v>0.08035607241337969</v>
      </c>
      <c r="AF40" s="68"/>
      <c r="AG40" s="68"/>
      <c r="AH40" s="68"/>
      <c r="AI40" s="68"/>
      <c r="AJ40" s="68"/>
      <c r="AK40" s="68"/>
      <c r="AL40" s="45">
        <v>0.462</v>
      </c>
      <c r="AM40" s="45">
        <v>0.459</v>
      </c>
      <c r="AN40" s="45">
        <v>0.079</v>
      </c>
      <c r="AO40" s="33"/>
      <c r="AP40" s="53"/>
      <c r="AQ40" s="53"/>
      <c r="AR40" s="53"/>
      <c r="AS40" s="53"/>
      <c r="AT40" s="53"/>
      <c r="AU40" s="53"/>
      <c r="AV40" s="53"/>
      <c r="AW40" s="53"/>
      <c r="AX40" s="34"/>
      <c r="AY40" s="34"/>
      <c r="AZ40" s="34"/>
    </row>
    <row r="41" spans="1:52" ht="15">
      <c r="A41" s="16"/>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7"/>
      <c r="AP41" s="17"/>
      <c r="AQ41" s="17"/>
      <c r="AR41" s="17"/>
      <c r="AS41" s="17"/>
      <c r="AT41" s="17"/>
      <c r="AU41" s="17"/>
      <c r="AV41" s="17"/>
      <c r="AW41" s="17"/>
      <c r="AX41" s="19"/>
      <c r="AY41" s="19"/>
      <c r="AZ41" s="19"/>
    </row>
    <row r="42" spans="1:52" ht="15">
      <c r="A42" s="16"/>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17"/>
      <c r="AP42" s="17"/>
      <c r="AQ42" s="17"/>
      <c r="AR42" s="17"/>
      <c r="AS42" s="17"/>
      <c r="AT42" s="17"/>
      <c r="AU42" s="17"/>
      <c r="AV42" s="17"/>
      <c r="AW42" s="17"/>
      <c r="AX42" s="19"/>
      <c r="AY42" s="19"/>
      <c r="AZ42" s="19"/>
    </row>
    <row r="43" spans="1:52" ht="31.5" customHeight="1">
      <c r="A43" s="92" t="s">
        <v>36</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8"/>
      <c r="AY43" s="18"/>
      <c r="AZ43" s="18"/>
    </row>
    <row r="44" spans="1:52" ht="15">
      <c r="A44" s="20" t="s">
        <v>43</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7"/>
      <c r="AP44" s="17"/>
      <c r="AQ44" s="17"/>
      <c r="AR44" s="17"/>
      <c r="AS44" s="17"/>
      <c r="AT44" s="17"/>
      <c r="AU44" s="17"/>
      <c r="AV44" s="17"/>
      <c r="AW44" s="17"/>
      <c r="AX44" s="19"/>
      <c r="AY44" s="19"/>
      <c r="AZ44" s="19"/>
    </row>
    <row r="45" spans="1:52" ht="15.75" customHeight="1">
      <c r="A45" s="32" t="s">
        <v>25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2"/>
      <c r="AY45" s="22"/>
      <c r="AZ45" s="22"/>
    </row>
    <row r="46" spans="1:52" ht="15.75">
      <c r="A46" s="32" t="s">
        <v>26</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15.75">
      <c r="A47" s="32" t="s">
        <v>56</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15.75">
      <c r="A48" s="32" t="s">
        <v>57</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15.75">
      <c r="A49" s="32" t="s">
        <v>58</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15.75">
      <c r="A50" s="32" t="s">
        <v>59</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3"/>
      <c r="AY50" s="23"/>
      <c r="AZ50" s="23"/>
    </row>
    <row r="51" spans="1:52" ht="15.75">
      <c r="A51" s="32" t="s">
        <v>61</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15.75">
      <c r="A52" s="37" t="s">
        <v>60</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sheetData>
  <sheetProtection/>
  <mergeCells count="22">
    <mergeCell ref="AX5:AZ5"/>
    <mergeCell ref="AO4:AQ4"/>
    <mergeCell ref="AI4:AK4"/>
    <mergeCell ref="W4:Y4"/>
    <mergeCell ref="AC4:AE4"/>
    <mergeCell ref="Z4:AB4"/>
    <mergeCell ref="H4:J4"/>
    <mergeCell ref="AF4:AH4"/>
    <mergeCell ref="T4:V4"/>
    <mergeCell ref="A43:AW43"/>
    <mergeCell ref="E4:G4"/>
    <mergeCell ref="N4:P4"/>
    <mergeCell ref="B3:V3"/>
    <mergeCell ref="AU4:AW4"/>
    <mergeCell ref="B4:D4"/>
    <mergeCell ref="A1:AZ1"/>
    <mergeCell ref="A2:AZ2"/>
    <mergeCell ref="AL4:AN4"/>
    <mergeCell ref="K4:M4"/>
    <mergeCell ref="Q4:S4"/>
    <mergeCell ref="AR4:AT4"/>
    <mergeCell ref="W3:AZ3"/>
  </mergeCells>
  <printOptions/>
  <pageMargins left="0.2" right="0.2" top="0.25" bottom="0.25" header="0.3" footer="0.3"/>
  <pageSetup fitToWidth="0" fitToHeight="1" horizontalDpi="600" verticalDpi="600" orientation="landscape" paperSize="8" scale="59"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sofia.khalid@cbuae.gov.ae</dc:creator>
  <cp:keywords/>
  <dc:description/>
  <cp:lastModifiedBy>Sujil M.Antony</cp:lastModifiedBy>
  <cp:lastPrinted>2021-08-29T05:04:18Z</cp:lastPrinted>
  <dcterms:created xsi:type="dcterms:W3CDTF">2016-06-22T11:02:49Z</dcterms:created>
  <dcterms:modified xsi:type="dcterms:W3CDTF">2022-08-01T08:53:15Z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2022-08-01T08:53:06Z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20ea09d5-b3eb-4afe-9839-99615b7a0624</vt:lpwstr>
  </property>
  <property fmtid="{D5CDD505-2E9C-101B-9397-08002B2CF9AE}" pid="8" name="MSIP_Label_2f29d493-52b1-4291-ba67-8ef6d501cf33_ContentBits">
    <vt:lpwstr>1</vt:lpwstr>
  </property>
</Properties>
</file>