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laithm.aljaberi\Desktop\IRR Generated Reports (Monthly)\IRR - UAE Banking Indicators\Oct 2024\"/>
    </mc:Choice>
  </mc:AlternateContent>
  <bookViews>
    <workbookView xWindow="-105" yWindow="-105" windowWidth="25830" windowHeight="14010"/>
  </bookViews>
  <sheets>
    <sheet name="UAE_BI_ALL_ARB"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 l="1"/>
  <c r="F31" i="1" s="1"/>
  <c r="F22" i="1"/>
  <c r="F15" i="1"/>
  <c r="F12" i="1" s="1"/>
  <c r="F11" i="1" s="1"/>
  <c r="F6" i="1"/>
  <c r="F27" i="1" l="1"/>
  <c r="F30" i="1" s="1"/>
</calcChain>
</file>

<file path=xl/sharedStrings.xml><?xml version="1.0" encoding="utf-8"?>
<sst xmlns="http://schemas.openxmlformats.org/spreadsheetml/2006/main" count="185" uniqueCount="86">
  <si>
    <t xml:space="preserve">المؤشرات المصرفية بدولة الامارات العربية المتحدة </t>
  </si>
  <si>
    <t>(بنهاية الشهر، الأرقام بالمليار درهم إلا إذا تمت الإشارة إلى ما هو خلاف ذلك)</t>
  </si>
  <si>
    <t>التغير الشهري
%</t>
  </si>
  <si>
    <t>التغير السنوي
%</t>
  </si>
  <si>
    <t xml:space="preserve">اجمالي أصول البنوك (الكلية) </t>
  </si>
  <si>
    <t>حساب الاحتياطي  **</t>
  </si>
  <si>
    <t xml:space="preserve">الأذونات النقدية وشهادات الإيداع الإسلامية التي تحتفظ بها البنوك </t>
  </si>
  <si>
    <t>منها: شهادات الايداع الاسلامية</t>
  </si>
  <si>
    <t xml:space="preserve">2. اجمالي الائتمان </t>
  </si>
  <si>
    <t xml:space="preserve">الائتمان المحلي </t>
  </si>
  <si>
    <t>الحكومة</t>
  </si>
  <si>
    <t xml:space="preserve">القطاع العام ( الجهات ذات الصلة بالحكومة ) </t>
  </si>
  <si>
    <t xml:space="preserve">القطاع الخاص </t>
  </si>
  <si>
    <r>
      <t xml:space="preserve">القطاع التجاري والصناعي </t>
    </r>
    <r>
      <rPr>
        <b/>
        <vertAlign val="superscript"/>
        <sz val="11"/>
        <rFont val="Times New Roman"/>
        <family val="1"/>
      </rPr>
      <t>1</t>
    </r>
  </si>
  <si>
    <t xml:space="preserve">     منها: إجمالي قروض الشركات الصغيرة والمتوسطة </t>
  </si>
  <si>
    <t xml:space="preserve">الأفراد </t>
  </si>
  <si>
    <t>المؤسسات المالية غير المصرفية</t>
  </si>
  <si>
    <t>منها: القروض والسلف لغير المقيمين بالدرهم</t>
  </si>
  <si>
    <r>
      <t xml:space="preserve">3. اجمالي الاستثمارات من قبل البنوك  </t>
    </r>
    <r>
      <rPr>
        <b/>
        <vertAlign val="superscript"/>
        <sz val="11"/>
        <rFont val="Times New Roman"/>
        <family val="1"/>
      </rPr>
      <t>3</t>
    </r>
  </si>
  <si>
    <t>الأوراق المالية التي تمثل ديون على الغير (سندات الدين)</t>
  </si>
  <si>
    <t xml:space="preserve">الأسهم </t>
  </si>
  <si>
    <t>سندات محفوظة حتى تاريخ الاستحقاق</t>
  </si>
  <si>
    <t xml:space="preserve">استثمارات أخرى </t>
  </si>
  <si>
    <t>4. أصول أخرى</t>
  </si>
  <si>
    <t>المستحق من المكتب الرئيسي/ الفروع / المؤسسات المصرفية التابعة</t>
  </si>
  <si>
    <t>مستحق من بنوك أخرى</t>
  </si>
  <si>
    <t>ودائع مصرفية</t>
  </si>
  <si>
    <t xml:space="preserve"> ودائع المقيمين</t>
  </si>
  <si>
    <t xml:space="preserve">القطاع العام (الحكومة تمتلك 50% او أكثر) </t>
  </si>
  <si>
    <t>القطاع الخاص</t>
  </si>
  <si>
    <t xml:space="preserve">المؤسسات المالية غير المصرفية </t>
  </si>
  <si>
    <t xml:space="preserve"> ودائع غير المقيمين</t>
  </si>
  <si>
    <r>
      <t xml:space="preserve">معدل التكلفة على الودائع المصرفية </t>
    </r>
    <r>
      <rPr>
        <vertAlign val="superscript"/>
        <sz val="11"/>
        <color theme="1"/>
        <rFont val="Times New Roman"/>
        <family val="1"/>
      </rPr>
      <t>5</t>
    </r>
  </si>
  <si>
    <r>
      <t xml:space="preserve">معدل العائد من الإقراض المصرفي </t>
    </r>
    <r>
      <rPr>
        <vertAlign val="superscript"/>
        <sz val="11"/>
        <color theme="1"/>
        <rFont val="Times New Roman"/>
        <family val="1"/>
      </rPr>
      <t>6</t>
    </r>
  </si>
  <si>
    <r>
      <t xml:space="preserve">رأس المال والاحتياطيات </t>
    </r>
    <r>
      <rPr>
        <b/>
        <vertAlign val="superscript"/>
        <sz val="11"/>
        <rFont val="Times New Roman"/>
        <family val="1"/>
      </rPr>
      <t>7</t>
    </r>
  </si>
  <si>
    <t>مخصصات خاصة وفوائد معلقة</t>
  </si>
  <si>
    <t>مخصصات عامة</t>
  </si>
  <si>
    <r>
      <t xml:space="preserve">نسبة القروض إلى الموارد المستقرة </t>
    </r>
    <r>
      <rPr>
        <b/>
        <vertAlign val="superscript"/>
        <sz val="11"/>
        <rFont val="Times New Roman"/>
        <family val="1"/>
      </rPr>
      <t>8</t>
    </r>
  </si>
  <si>
    <t>البنوك العاملة في دولة الإمارات العربية المتحدة</t>
  </si>
  <si>
    <t>البنوك الوطنية (بما في ذلك البنوك المتخصصة &amp; باستثناء بنوك الاستثمار)</t>
  </si>
  <si>
    <t>البنوك الأجنبية (تتضمن بنوك الأعمال)</t>
  </si>
  <si>
    <t>حصة البنوك الأجنبية في إجمالي الأصول</t>
  </si>
  <si>
    <t>البنوك التقليدية  (تتضمن بنوك الأعمال)</t>
  </si>
  <si>
    <t>البنوك الإسلامية</t>
  </si>
  <si>
    <t>حصة البنوك الإسلامية في إجمالي الأصول</t>
  </si>
  <si>
    <r>
      <rPr>
        <vertAlign val="superscript"/>
        <sz val="11"/>
        <rFont val="Times New Roman"/>
        <family val="1"/>
      </rPr>
      <t xml:space="preserve">1 </t>
    </r>
    <r>
      <rPr>
        <sz val="11"/>
        <rFont val="Times New Roman"/>
        <family val="1"/>
      </rPr>
      <t xml:space="preserve">تشمل الإقراض للمقيمين من الأوراق التجارية المخفضة وشركات التأمين والشركات الصغيرة والمتوسطة </t>
    </r>
  </si>
  <si>
    <r>
      <rPr>
        <vertAlign val="superscript"/>
        <sz val="11"/>
        <rFont val="Times New Roman"/>
        <family val="1"/>
      </rPr>
      <t xml:space="preserve">2 </t>
    </r>
    <r>
      <rPr>
        <sz val="11"/>
        <rFont val="Times New Roman"/>
        <family val="1"/>
      </rPr>
      <t>تشمل اقراض (غير المقيمين): إقراض للمؤسسات المالية غير المصرفية والأوراق التجارية المخفضة والقروض والسلف {(القطاع الحكومي والعام، القطاع الخاص ( الشركات والأفراد )} بالعملات المحلية والأجنبية</t>
    </r>
  </si>
  <si>
    <r>
      <rPr>
        <vertAlign val="superscript"/>
        <sz val="11"/>
        <rFont val="Times New Roman"/>
        <family val="1"/>
      </rPr>
      <t>3</t>
    </r>
    <r>
      <rPr>
        <sz val="11"/>
        <rFont val="Times New Roman"/>
        <family val="1"/>
      </rPr>
      <t xml:space="preserve"> لا يشمل إيداع البنك لدى البنك المركزي في شكل شهادات الإيداع والكمبيالات النقدية</t>
    </r>
  </si>
  <si>
    <r>
      <rPr>
        <vertAlign val="superscript"/>
        <sz val="11"/>
        <rFont val="Times New Roman"/>
        <family val="1"/>
      </rPr>
      <t>4</t>
    </r>
    <r>
      <rPr>
        <sz val="11"/>
        <rFont val="Times New Roman"/>
        <family val="1"/>
      </rPr>
      <t xml:space="preserve"> تتضمن النقد والأصول الثابتة والوضع بين الفروع والقيمة العادلة الإيجابية للمشتقات وحسابات المدينة الأخرى</t>
    </r>
  </si>
  <si>
    <r>
      <t>5</t>
    </r>
    <r>
      <rPr>
        <sz val="11"/>
        <rFont val="Times New Roman"/>
        <family val="1"/>
      </rPr>
      <t>المتوسط المرجح بالاوزان النسبية للتكلفة على الودائع تحت الطلب والادخارية ولأجل ولآجال مختلفة</t>
    </r>
  </si>
  <si>
    <r>
      <t>6</t>
    </r>
    <r>
      <rPr>
        <sz val="11"/>
        <rFont val="Times New Roman"/>
        <family val="1"/>
      </rPr>
      <t>المتوسط المرجح بالاوزان النسبية للعائد على كافة القروض القائمة</t>
    </r>
  </si>
  <si>
    <r>
      <t>7</t>
    </r>
    <r>
      <rPr>
        <sz val="11"/>
        <rFont val="Times New Roman"/>
        <family val="1"/>
      </rPr>
      <t xml:space="preserve">لا تشمل القروض/الودائع الثانوية لكنها تتضمن ارباح السنة الحالية </t>
    </r>
  </si>
  <si>
    <r>
      <rPr>
        <vertAlign val="superscript"/>
        <sz val="11"/>
        <rFont val="Times New Roman"/>
        <family val="1"/>
      </rPr>
      <t xml:space="preserve">8 </t>
    </r>
    <r>
      <rPr>
        <sz val="11"/>
        <rFont val="Times New Roman"/>
        <family val="1"/>
      </rPr>
      <t xml:space="preserve">نسبة القروض إلى الموارد المستقرة = نسبة إجمالي السلف (صافي الإقراض + صافي الضمانات المالية وخطابات الاعتماد المعززة + إيداعات ما بين المصارف لفترة أكثر من 3 شهور)، إلى حاصل جمع (صافي الأموال الرأسمالية الحرة + إجمالي المصادر المستقرة الأخرى). </t>
    </r>
  </si>
  <si>
    <r>
      <t xml:space="preserve">عناصر أخرى </t>
    </r>
    <r>
      <rPr>
        <vertAlign val="superscript"/>
        <sz val="11"/>
        <rFont val="Times New Roman"/>
        <family val="1"/>
      </rPr>
      <t>4</t>
    </r>
  </si>
  <si>
    <t>*** إجمالي الخصوم = إجمالي الأصول في الميزانية العمومية – (رأس المال والاحتياطيات + جميع المخصصات + إعادة التمويل)</t>
  </si>
  <si>
    <t/>
  </si>
  <si>
    <t>أكتوبر-23</t>
  </si>
  <si>
    <t>نوفمبر-23</t>
  </si>
  <si>
    <t>1. اجمالي احتياطيات البنوك لدى المصرف المركزي</t>
  </si>
  <si>
    <t>الحسابات الجارية للبنوك وايداعات لليلة واحدة</t>
  </si>
  <si>
    <r>
      <t xml:space="preserve">الائتمان الأجنبي </t>
    </r>
    <r>
      <rPr>
        <b/>
        <vertAlign val="superscript"/>
        <sz val="11"/>
        <rFont val="Times New Roman"/>
        <family val="1"/>
      </rPr>
      <t>2</t>
    </r>
  </si>
  <si>
    <t>-</t>
  </si>
  <si>
    <t xml:space="preserve">يناير- 24  </t>
  </si>
  <si>
    <t>فبراير-24</t>
  </si>
  <si>
    <t>مارس-24</t>
  </si>
  <si>
    <t xml:space="preserve">***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 </t>
  </si>
  <si>
    <t>أبريل-24</t>
  </si>
  <si>
    <t>مايو-24</t>
  </si>
  <si>
    <t>منها:   نسبة الشق1</t>
  </si>
  <si>
    <r>
      <t xml:space="preserve">    نسبة رأس المال للشق 1 المشترك (CET1)</t>
    </r>
    <r>
      <rPr>
        <b/>
        <vertAlign val="superscript"/>
        <sz val="11"/>
        <rFont val="Times New Roman"/>
        <family val="1"/>
      </rPr>
      <t xml:space="preserve"> </t>
    </r>
    <r>
      <rPr>
        <b/>
        <sz val="11"/>
        <rFont val="Times New Roman"/>
        <family val="1"/>
      </rPr>
      <t xml:space="preserve">        </t>
    </r>
  </si>
  <si>
    <t>القطاع الحكومي</t>
  </si>
  <si>
    <t>يونيو-24</t>
  </si>
  <si>
    <t>ديسمبر-23</t>
  </si>
  <si>
    <t>* بيانات أولية ، قابلة للتعديل</t>
  </si>
  <si>
    <t>يوليو-24</t>
  </si>
  <si>
    <t>أغسطس-24</t>
  </si>
  <si>
    <t>التغير من سبتمبر
الماضي حتى الآن
%</t>
  </si>
  <si>
    <r>
      <rPr>
        <vertAlign val="superscript"/>
        <sz val="11"/>
        <rFont val="Times New Roman"/>
        <family val="1"/>
      </rPr>
      <t xml:space="preserve">** </t>
    </r>
    <r>
      <rPr>
        <sz val="11"/>
        <rFont val="Times New Roman"/>
        <family val="1"/>
      </rPr>
      <t>تم تحديث نسبة الأصول السائلة بسبب تغيير منهجية تجميع  أرقام  نسبة الأصول السائلة الخاصة بالجدول أعلاه، وتم تطبيق التغيير بأثر رجعي لضمان اتساق التقارير.</t>
    </r>
  </si>
  <si>
    <r>
      <t xml:space="preserve">نسبة الأصول السائلة المؤهلة </t>
    </r>
    <r>
      <rPr>
        <b/>
        <vertAlign val="superscript"/>
        <sz val="11"/>
        <rFont val="Times New Roman"/>
        <family val="1"/>
      </rPr>
      <t>**</t>
    </r>
  </si>
  <si>
    <r>
      <t xml:space="preserve">نسبة كفاية رأس المال - (الشق1 + الشق2) </t>
    </r>
    <r>
      <rPr>
        <b/>
        <vertAlign val="superscript"/>
        <sz val="11"/>
        <color theme="1"/>
        <rFont val="Times New Roman"/>
        <family val="1"/>
      </rPr>
      <t>9</t>
    </r>
    <r>
      <rPr>
        <b/>
        <sz val="11"/>
        <color theme="1"/>
        <rFont val="Times New Roman"/>
        <family val="1"/>
      </rPr>
      <t xml:space="preserve"> </t>
    </r>
  </si>
  <si>
    <r>
      <rPr>
        <vertAlign val="superscript"/>
        <sz val="11"/>
        <rFont val="Times New Roman"/>
        <family val="1"/>
      </rPr>
      <t>9</t>
    </r>
    <r>
      <rPr>
        <sz val="11"/>
        <rFont val="Times New Roman"/>
        <family val="1"/>
      </rPr>
      <t xml:space="preserve"> يتم احتساب نسبة كفاية رأس المال (نسبة الشق 1 + الشق 2) ونسبة الشق 1 ونسبة الشق 1 المشترك CET1 للفترة التي تبدأ من ديسمبر 2017 وفقا لمبادئ بازل 3 التوجيهية الصادرة في تعميم المصرف المركزي رقم 52/2017.</t>
    </r>
  </si>
  <si>
    <r>
      <t xml:space="preserve">منها بنوك دول مجلس التعاون </t>
    </r>
    <r>
      <rPr>
        <b/>
        <vertAlign val="superscript"/>
        <sz val="11"/>
        <rFont val="Times New Roman"/>
        <family val="1"/>
      </rPr>
      <t>10</t>
    </r>
  </si>
  <si>
    <r>
      <rPr>
        <vertAlign val="superscript"/>
        <sz val="11"/>
        <rFont val="Times New Roman"/>
        <family val="1"/>
      </rPr>
      <t>10</t>
    </r>
    <r>
      <rPr>
        <sz val="11"/>
        <rFont val="Times New Roman"/>
        <family val="1"/>
      </rPr>
      <t xml:space="preserve"> تمثيل بفرع واحد لكل من المملكة العربية السعودية وعمان وقطر وفرعين لكل من الكويت والبحرين</t>
    </r>
  </si>
  <si>
    <t>سبتمبر-24</t>
  </si>
  <si>
    <t>أكتوبر-24*</t>
  </si>
  <si>
    <t>ملاحظة: تم تحديث نسبة الأصول السائلة المؤهلة بسبب التغيير في منهجية تجميع نسبة الأصول السائلة المؤهلة للجدول أعلاه ويتم تطبيق التغيير بأثر رجعي لضمان اتساق التقارير.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</si>
</sst>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_-* #,##0.0_-;\-* #,##0.0_-;_-* &quot;-&quot;??_-;_-@_-"/>
    <numFmt numFmtId="166" formatCode="0.0%"/>
    <numFmt numFmtId="167" formatCode="#,##0.0"/>
    <numFmt numFmtId="168" formatCode="0.0"/>
    <numFmt numFmtId="169" formatCode="_-* #,##0_-;\-* #,##0_-;_-* &quot;-&quot;??_-;_-@_-"/>
  </numFmts>
  <fonts count="18" x14ac:knownFonts="1">
    <font>
      <sz val="11"/>
      <color theme="1"/>
      <name val="Calibri"/>
      <family val="2"/>
      <scheme val="minor"/>
    </font>
    <font>
      <sz val="11"/>
      <color theme="1"/>
      <name val="Calibri"/>
      <family val="2"/>
      <scheme val="minor"/>
    </font>
    <font>
      <sz val="10"/>
      <name val="Arial"/>
      <family val="2"/>
    </font>
    <font>
      <b/>
      <sz val="14"/>
      <name val="Times New Roman"/>
      <family val="1"/>
    </font>
    <font>
      <sz val="11"/>
      <color theme="1"/>
      <name val="Times New Roman"/>
      <family val="1"/>
    </font>
    <font>
      <sz val="11"/>
      <name val="Times New Roman"/>
      <family val="1"/>
    </font>
    <font>
      <b/>
      <sz val="11"/>
      <name val="Times New Roman"/>
      <family val="1"/>
    </font>
    <font>
      <b/>
      <sz val="10"/>
      <name val="Times New Roman"/>
      <family val="1"/>
    </font>
    <font>
      <sz val="12"/>
      <name val="Times New Roman"/>
      <family val="1"/>
    </font>
    <font>
      <b/>
      <vertAlign val="superscript"/>
      <sz val="11"/>
      <name val="Times New Roman"/>
      <family val="1"/>
    </font>
    <font>
      <vertAlign val="superscript"/>
      <sz val="11"/>
      <name val="Times New Roman"/>
      <family val="1"/>
    </font>
    <font>
      <vertAlign val="superscript"/>
      <sz val="11"/>
      <color theme="1"/>
      <name val="Times New Roman"/>
      <family val="1"/>
    </font>
    <font>
      <b/>
      <sz val="11"/>
      <color theme="1"/>
      <name val="Times New Roman"/>
      <family val="1"/>
    </font>
    <font>
      <b/>
      <vertAlign val="superscript"/>
      <sz val="11"/>
      <color theme="1"/>
      <name val="Times New Roman"/>
      <family val="1"/>
    </font>
    <font>
      <b/>
      <i/>
      <sz val="11"/>
      <name val="Times New Roman"/>
      <family val="1"/>
    </font>
    <font>
      <sz val="10"/>
      <name val="Arial"/>
      <family val="2"/>
    </font>
    <font>
      <b/>
      <i/>
      <sz val="12"/>
      <name val="Times New Roman"/>
      <family val="1"/>
    </font>
    <font>
      <b/>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alignment horizontal="left" wrapText="1"/>
    </xf>
    <xf numFmtId="0" fontId="2" fillId="0" borderId="0">
      <alignment horizontal="left" wrapText="1"/>
    </xf>
    <xf numFmtId="0" fontId="2" fillId="0" borderId="0">
      <alignment horizontal="left" wrapText="1"/>
    </xf>
    <xf numFmtId="0" fontId="1" fillId="0" borderId="0"/>
    <xf numFmtId="164" fontId="15" fillId="0" borderId="0" applyFont="0" applyFill="0" applyBorder="0" applyAlignment="0" applyProtection="0"/>
    <xf numFmtId="9" fontId="2" fillId="0" borderId="0" applyFont="0" applyFill="0" applyBorder="0" applyAlignment="0" applyProtection="0"/>
    <xf numFmtId="0" fontId="15" fillId="0" borderId="0"/>
    <xf numFmtId="9" fontId="1" fillId="0" borderId="0" applyFont="0" applyFill="0" applyBorder="0" applyAlignment="0" applyProtection="0"/>
    <xf numFmtId="0" fontId="2" fillId="0" borderId="0">
      <alignment horizontal="left" wrapText="1"/>
    </xf>
  </cellStyleXfs>
  <cellXfs count="123">
    <xf numFmtId="0" fontId="0" fillId="0" borderId="0" xfId="0"/>
    <xf numFmtId="0" fontId="4" fillId="0" borderId="0" xfId="0" applyFont="1"/>
    <xf numFmtId="1" fontId="8" fillId="0" borderId="0" xfId="5" applyNumberFormat="1" applyFont="1" applyFill="1" applyBorder="1" applyAlignment="1">
      <alignment horizontal="right" vertical="center"/>
    </xf>
    <xf numFmtId="0" fontId="6" fillId="0" borderId="0" xfId="3" applyFont="1" applyBorder="1" applyAlignment="1">
      <alignment horizontal="right" readingOrder="2"/>
    </xf>
    <xf numFmtId="166" fontId="14" fillId="0" borderId="0" xfId="2" applyNumberFormat="1" applyFont="1" applyFill="1" applyBorder="1" applyAlignment="1">
      <alignment horizontal="right" vertical="center"/>
    </xf>
    <xf numFmtId="168" fontId="8" fillId="0" borderId="0" xfId="2" applyNumberFormat="1" applyFont="1" applyFill="1" applyBorder="1" applyAlignment="1">
      <alignment horizontal="right" vertical="center"/>
    </xf>
    <xf numFmtId="0" fontId="5" fillId="0" borderId="0" xfId="3" applyFont="1" applyBorder="1" applyAlignment="1">
      <alignment horizontal="right" readingOrder="2"/>
    </xf>
    <xf numFmtId="0" fontId="5" fillId="0" borderId="0" xfId="3" applyFont="1" applyFill="1" applyBorder="1" applyAlignment="1">
      <alignment horizontal="right" readingOrder="2"/>
    </xf>
    <xf numFmtId="0" fontId="10" fillId="0" borderId="0" xfId="3" applyFont="1" applyBorder="1" applyAlignment="1">
      <alignment horizontal="right" readingOrder="2"/>
    </xf>
    <xf numFmtId="0" fontId="10" fillId="3" borderId="0" xfId="3" applyFont="1" applyFill="1" applyBorder="1" applyAlignment="1">
      <alignment horizontal="right" readingOrder="2"/>
    </xf>
    <xf numFmtId="0" fontId="5" fillId="0" borderId="0" xfId="3" applyFont="1" applyAlignment="1">
      <alignment horizontal="right" readingOrder="2"/>
    </xf>
    <xf numFmtId="166" fontId="14" fillId="2" borderId="2" xfId="10" applyNumberFormat="1" applyFont="1" applyFill="1" applyBorder="1" applyAlignment="1">
      <alignment horizontal="right" vertical="center"/>
    </xf>
    <xf numFmtId="166" fontId="14" fillId="4" borderId="10" xfId="10" applyNumberFormat="1" applyFont="1" applyFill="1" applyBorder="1" applyAlignment="1">
      <alignment horizontal="right" vertical="center"/>
    </xf>
    <xf numFmtId="14" fontId="6" fillId="0" borderId="7" xfId="3" quotePrefix="1" applyNumberFormat="1" applyFont="1" applyFill="1" applyBorder="1" applyAlignment="1">
      <alignment horizontal="center" vertical="center"/>
    </xf>
    <xf numFmtId="0" fontId="12" fillId="0" borderId="0" xfId="0" applyFont="1"/>
    <xf numFmtId="0" fontId="6" fillId="0" borderId="4" xfId="3" applyFont="1" applyFill="1" applyBorder="1" applyAlignment="1">
      <alignment horizontal="right" vertical="center"/>
    </xf>
    <xf numFmtId="0" fontId="6" fillId="2" borderId="4" xfId="3" applyFont="1" applyFill="1" applyBorder="1" applyAlignment="1">
      <alignment horizontal="right" vertical="center" indent="1" readingOrder="2"/>
    </xf>
    <xf numFmtId="0" fontId="5" fillId="0" borderId="4" xfId="3" applyFont="1" applyFill="1" applyBorder="1" applyAlignment="1">
      <alignment horizontal="right" vertical="center" indent="3" readingOrder="2"/>
    </xf>
    <xf numFmtId="167" fontId="5" fillId="0" borderId="4" xfId="3" applyNumberFormat="1" applyFont="1" applyFill="1" applyBorder="1" applyAlignment="1">
      <alignment horizontal="right" vertical="center" indent="5" readingOrder="2"/>
    </xf>
    <xf numFmtId="0" fontId="6" fillId="5" borderId="4" xfId="3" applyFont="1" applyFill="1" applyBorder="1" applyAlignment="1">
      <alignment horizontal="right" vertical="center" indent="4" readingOrder="2"/>
    </xf>
    <xf numFmtId="0" fontId="5" fillId="3" borderId="4" xfId="3" applyFont="1" applyFill="1" applyBorder="1" applyAlignment="1">
      <alignment horizontal="right" vertical="center" indent="7" readingOrder="2"/>
    </xf>
    <xf numFmtId="167" fontId="5" fillId="3" borderId="4" xfId="3" applyNumberFormat="1" applyFont="1" applyFill="1" applyBorder="1" applyAlignment="1">
      <alignment horizontal="right" vertical="center" indent="7" readingOrder="2"/>
    </xf>
    <xf numFmtId="0" fontId="5" fillId="3" borderId="4" xfId="3" applyFont="1" applyFill="1" applyBorder="1" applyAlignment="1">
      <alignment horizontal="right" vertical="center" indent="9" readingOrder="2"/>
    </xf>
    <xf numFmtId="0" fontId="5" fillId="0" borderId="4" xfId="3" applyFont="1" applyFill="1" applyBorder="1" applyAlignment="1">
      <alignment horizontal="right" vertical="center" indent="9" readingOrder="2"/>
    </xf>
    <xf numFmtId="167" fontId="6" fillId="5" borderId="4" xfId="3" applyNumberFormat="1" applyFont="1" applyFill="1" applyBorder="1" applyAlignment="1">
      <alignment horizontal="right" vertical="center" indent="4" readingOrder="2"/>
    </xf>
    <xf numFmtId="167" fontId="5" fillId="3" borderId="4" xfId="3" applyNumberFormat="1" applyFont="1" applyFill="1" applyBorder="1" applyAlignment="1">
      <alignment horizontal="right" vertical="center" indent="6" readingOrder="2"/>
    </xf>
    <xf numFmtId="0" fontId="5" fillId="3" borderId="4" xfId="3" applyFont="1" applyFill="1" applyBorder="1" applyAlignment="1">
      <alignment horizontal="right" vertical="center" indent="4" readingOrder="2"/>
    </xf>
    <xf numFmtId="0" fontId="5" fillId="3" borderId="4" xfId="3" applyFont="1" applyFill="1" applyBorder="1" applyAlignment="1">
      <alignment horizontal="right" vertical="center" indent="3" readingOrder="2"/>
    </xf>
    <xf numFmtId="0" fontId="6" fillId="2" borderId="4" xfId="3" applyFont="1" applyFill="1" applyBorder="1" applyAlignment="1">
      <alignment horizontal="right" vertical="center"/>
    </xf>
    <xf numFmtId="0" fontId="5" fillId="0" borderId="4" xfId="3" applyFont="1" applyFill="1" applyBorder="1" applyAlignment="1">
      <alignment horizontal="right" indent="2" readingOrder="2"/>
    </xf>
    <xf numFmtId="0" fontId="5" fillId="0" borderId="4" xfId="3" applyFont="1" applyFill="1" applyBorder="1" applyAlignment="1">
      <alignment horizontal="right" indent="5" readingOrder="2"/>
    </xf>
    <xf numFmtId="0" fontId="4" fillId="2" borderId="4" xfId="0" applyFont="1" applyFill="1" applyBorder="1"/>
    <xf numFmtId="0" fontId="6" fillId="3" borderId="4" xfId="3" applyFont="1" applyFill="1" applyBorder="1" applyAlignment="1">
      <alignment horizontal="right"/>
    </xf>
    <xf numFmtId="0" fontId="6" fillId="0" borderId="4" xfId="3" applyFont="1" applyFill="1" applyBorder="1" applyAlignment="1">
      <alignment horizontal="right" wrapText="1"/>
    </xf>
    <xf numFmtId="0" fontId="6" fillId="0" borderId="4" xfId="3" applyFont="1" applyFill="1" applyBorder="1" applyAlignment="1">
      <alignment horizontal="right"/>
    </xf>
    <xf numFmtId="0" fontId="6" fillId="2" borderId="4" xfId="3" applyFont="1" applyFill="1" applyBorder="1" applyAlignment="1">
      <alignment horizontal="right"/>
    </xf>
    <xf numFmtId="0" fontId="12" fillId="0" borderId="4" xfId="0" applyFont="1" applyBorder="1"/>
    <xf numFmtId="167" fontId="6" fillId="0" borderId="4" xfId="3" applyNumberFormat="1" applyFont="1" applyFill="1" applyBorder="1" applyAlignment="1">
      <alignment horizontal="right" readingOrder="2"/>
    </xf>
    <xf numFmtId="0" fontId="5" fillId="0" borderId="4" xfId="3" applyFont="1" applyBorder="1" applyAlignment="1">
      <alignment horizontal="right"/>
    </xf>
    <xf numFmtId="0" fontId="5" fillId="0" borderId="4" xfId="3" applyFont="1" applyBorder="1" applyAlignment="1">
      <alignment horizontal="right" indent="2"/>
    </xf>
    <xf numFmtId="165" fontId="5" fillId="0" borderId="7" xfId="1" applyNumberFormat="1" applyFont="1" applyFill="1" applyBorder="1" applyAlignment="1">
      <alignment horizontal="center" vertical="center"/>
    </xf>
    <xf numFmtId="0" fontId="7" fillId="0" borderId="7" xfId="4" applyFont="1" applyFill="1" applyBorder="1" applyAlignment="1">
      <alignment horizontal="center" vertical="center" wrapText="1"/>
    </xf>
    <xf numFmtId="166" fontId="14" fillId="2" borderId="9" xfId="10" applyNumberFormat="1" applyFont="1" applyFill="1" applyBorder="1" applyAlignment="1">
      <alignment vertical="center"/>
    </xf>
    <xf numFmtId="165" fontId="14" fillId="0" borderId="7" xfId="1" applyNumberFormat="1" applyFont="1" applyFill="1" applyBorder="1" applyAlignment="1">
      <alignment horizontal="right" vertical="center"/>
    </xf>
    <xf numFmtId="165" fontId="14" fillId="2" borderId="7" xfId="1" applyNumberFormat="1" applyFont="1" applyFill="1" applyBorder="1" applyAlignment="1">
      <alignment horizontal="right" vertical="center"/>
    </xf>
    <xf numFmtId="165" fontId="5" fillId="0" borderId="7" xfId="1" applyNumberFormat="1" applyFont="1" applyFill="1" applyBorder="1" applyAlignment="1">
      <alignment horizontal="right" vertical="center"/>
    </xf>
    <xf numFmtId="165" fontId="14" fillId="4" borderId="7" xfId="1" applyNumberFormat="1" applyFont="1" applyFill="1" applyBorder="1" applyAlignment="1">
      <alignment horizontal="right" vertical="center"/>
    </xf>
    <xf numFmtId="165" fontId="5" fillId="3" borderId="7" xfId="1" applyNumberFormat="1" applyFont="1" applyFill="1" applyBorder="1" applyAlignment="1">
      <alignment horizontal="right" vertical="center"/>
    </xf>
    <xf numFmtId="165" fontId="14" fillId="4" borderId="8" xfId="1" applyNumberFormat="1" applyFont="1" applyFill="1" applyBorder="1" applyAlignment="1">
      <alignment horizontal="right" vertical="center"/>
    </xf>
    <xf numFmtId="165" fontId="5" fillId="0" borderId="6" xfId="1" applyNumberFormat="1" applyFont="1" applyFill="1" applyBorder="1" applyAlignment="1">
      <alignment horizontal="right" vertical="center"/>
    </xf>
    <xf numFmtId="165" fontId="5" fillId="0" borderId="8" xfId="1" applyNumberFormat="1" applyFont="1" applyFill="1" applyBorder="1" applyAlignment="1">
      <alignment horizontal="right" vertical="center"/>
    </xf>
    <xf numFmtId="166" fontId="14" fillId="2" borderId="3" xfId="10" applyNumberFormat="1" applyFont="1" applyFill="1" applyBorder="1" applyAlignment="1">
      <alignment horizontal="right" vertical="center"/>
    </xf>
    <xf numFmtId="166" fontId="14" fillId="2" borderId="3" xfId="10" applyNumberFormat="1" applyFont="1" applyFill="1" applyBorder="1" applyAlignment="1">
      <alignment vertical="center"/>
    </xf>
    <xf numFmtId="168" fontId="16" fillId="0" borderId="7" xfId="3" applyNumberFormat="1" applyFont="1" applyFill="1" applyBorder="1" applyAlignment="1">
      <alignment horizontal="right" vertical="center"/>
    </xf>
    <xf numFmtId="168" fontId="16" fillId="2" borderId="7" xfId="3" applyNumberFormat="1" applyFont="1" applyFill="1" applyBorder="1" applyAlignment="1">
      <alignment horizontal="right" vertical="center"/>
    </xf>
    <xf numFmtId="168" fontId="8" fillId="0" borderId="7" xfId="3" applyNumberFormat="1" applyFont="1" applyFill="1" applyBorder="1" applyAlignment="1">
      <alignment horizontal="right" vertical="center"/>
    </xf>
    <xf numFmtId="168" fontId="16" fillId="4" borderId="7" xfId="3" applyNumberFormat="1" applyFont="1" applyFill="1" applyBorder="1" applyAlignment="1">
      <alignment horizontal="right" vertical="center"/>
    </xf>
    <xf numFmtId="168" fontId="8" fillId="3" borderId="7" xfId="3" applyNumberFormat="1" applyFont="1" applyFill="1" applyBorder="1" applyAlignment="1">
      <alignment horizontal="right" vertical="center"/>
    </xf>
    <xf numFmtId="168" fontId="16" fillId="4" borderId="8" xfId="3" applyNumberFormat="1" applyFont="1" applyFill="1" applyBorder="1" applyAlignment="1">
      <alignment horizontal="right" vertical="center"/>
    </xf>
    <xf numFmtId="166" fontId="16" fillId="2" borderId="7" xfId="12" applyNumberFormat="1" applyFont="1" applyFill="1" applyBorder="1" applyAlignment="1">
      <alignment horizontal="right" vertical="center"/>
    </xf>
    <xf numFmtId="168" fontId="8" fillId="0" borderId="6" xfId="3" applyNumberFormat="1" applyFont="1" applyFill="1" applyBorder="1" applyAlignment="1">
      <alignment horizontal="right" vertical="center"/>
    </xf>
    <xf numFmtId="168" fontId="8" fillId="0" borderId="8" xfId="3" applyNumberFormat="1" applyFont="1" applyFill="1" applyBorder="1" applyAlignment="1">
      <alignment horizontal="right" vertical="center"/>
    </xf>
    <xf numFmtId="166" fontId="16" fillId="2" borderId="2" xfId="12" applyNumberFormat="1" applyFont="1" applyFill="1" applyBorder="1" applyAlignment="1">
      <alignment horizontal="right" vertical="center"/>
    </xf>
    <xf numFmtId="166" fontId="16" fillId="4" borderId="10" xfId="12" applyNumberFormat="1" applyFont="1" applyFill="1" applyBorder="1" applyAlignment="1">
      <alignment horizontal="right" vertical="center"/>
    </xf>
    <xf numFmtId="166" fontId="16" fillId="4" borderId="7" xfId="12" applyNumberFormat="1" applyFont="1" applyFill="1" applyBorder="1" applyAlignment="1">
      <alignment horizontal="right" vertical="center"/>
    </xf>
    <xf numFmtId="166" fontId="16" fillId="2" borderId="7" xfId="12" applyNumberFormat="1" applyFont="1" applyFill="1" applyBorder="1" applyAlignment="1">
      <alignment vertical="center"/>
    </xf>
    <xf numFmtId="1" fontId="8" fillId="0" borderId="6" xfId="12" applyNumberFormat="1" applyFont="1" applyFill="1" applyBorder="1" applyAlignment="1">
      <alignment horizontal="right" vertical="center"/>
    </xf>
    <xf numFmtId="1" fontId="8" fillId="0" borderId="7" xfId="12" applyNumberFormat="1" applyFont="1" applyFill="1" applyBorder="1" applyAlignment="1">
      <alignment horizontal="right" vertical="center"/>
    </xf>
    <xf numFmtId="166" fontId="16" fillId="0" borderId="7" xfId="5" applyNumberFormat="1" applyFont="1" applyFill="1" applyBorder="1" applyAlignment="1">
      <alignment horizontal="right" vertical="center"/>
    </xf>
    <xf numFmtId="166" fontId="16" fillId="2" borderId="7" xfId="5" applyNumberFormat="1" applyFont="1" applyFill="1" applyBorder="1" applyAlignment="1">
      <alignment horizontal="right" vertical="center"/>
    </xf>
    <xf numFmtId="166" fontId="8" fillId="0" borderId="7" xfId="5" applyNumberFormat="1" applyFont="1" applyFill="1" applyBorder="1" applyAlignment="1">
      <alignment horizontal="right" vertical="center"/>
    </xf>
    <xf numFmtId="166" fontId="16" fillId="4" borderId="7" xfId="5" applyNumberFormat="1" applyFont="1" applyFill="1" applyBorder="1" applyAlignment="1">
      <alignment horizontal="right" vertical="center"/>
    </xf>
    <xf numFmtId="166" fontId="16" fillId="4" borderId="8" xfId="5" applyNumberFormat="1" applyFont="1" applyFill="1" applyBorder="1" applyAlignment="1">
      <alignment horizontal="right" vertical="center"/>
    </xf>
    <xf numFmtId="166" fontId="8" fillId="0" borderId="6" xfId="5" applyNumberFormat="1" applyFont="1" applyFill="1" applyBorder="1" applyAlignment="1">
      <alignment horizontal="right" vertical="center"/>
    </xf>
    <xf numFmtId="166" fontId="16" fillId="6" borderId="7" xfId="5" applyNumberFormat="1" applyFont="1" applyFill="1" applyBorder="1" applyAlignment="1">
      <alignment horizontal="right" vertical="center"/>
    </xf>
    <xf numFmtId="0" fontId="5" fillId="0" borderId="4" xfId="3" applyFont="1" applyFill="1" applyBorder="1" applyAlignment="1">
      <alignment vertical="center"/>
    </xf>
    <xf numFmtId="14" fontId="6" fillId="0" borderId="7" xfId="3" applyNumberFormat="1" applyFont="1" applyFill="1" applyBorder="1" applyAlignment="1">
      <alignment horizontal="center" vertical="center"/>
    </xf>
    <xf numFmtId="167" fontId="6" fillId="0" borderId="2" xfId="3" applyNumberFormat="1" applyFont="1" applyFill="1" applyBorder="1" applyAlignment="1">
      <alignment horizontal="right" readingOrder="2"/>
    </xf>
    <xf numFmtId="166" fontId="16" fillId="2" borderId="8" xfId="12" applyNumberFormat="1" applyFont="1" applyFill="1" applyBorder="1" applyAlignment="1">
      <alignment vertical="center"/>
    </xf>
    <xf numFmtId="0" fontId="5" fillId="0" borderId="3" xfId="3" applyFont="1" applyFill="1" applyBorder="1" applyAlignment="1">
      <alignment horizontal="left"/>
    </xf>
    <xf numFmtId="166" fontId="16" fillId="0" borderId="5" xfId="12" applyNumberFormat="1" applyFont="1" applyFill="1" applyBorder="1" applyAlignment="1">
      <alignment horizontal="right" vertical="center"/>
    </xf>
    <xf numFmtId="168" fontId="14" fillId="2" borderId="3" xfId="12" applyNumberFormat="1" applyFont="1" applyFill="1" applyBorder="1" applyAlignment="1">
      <alignment horizontal="right" vertical="center"/>
    </xf>
    <xf numFmtId="168" fontId="16" fillId="2" borderId="5" xfId="12" applyNumberFormat="1" applyFont="1" applyFill="1" applyBorder="1" applyAlignment="1">
      <alignment horizontal="right" vertical="center"/>
    </xf>
    <xf numFmtId="166" fontId="14" fillId="4" borderId="4" xfId="2" applyNumberFormat="1" applyFont="1" applyFill="1" applyBorder="1" applyAlignment="1">
      <alignment horizontal="right" vertical="center"/>
    </xf>
    <xf numFmtId="166" fontId="14" fillId="0" borderId="7" xfId="12" applyNumberFormat="1" applyFont="1" applyFill="1" applyBorder="1" applyAlignment="1">
      <alignment horizontal="right" vertical="center"/>
    </xf>
    <xf numFmtId="166" fontId="16" fillId="0" borderId="7" xfId="12" applyNumberFormat="1" applyFont="1" applyFill="1" applyBorder="1" applyAlignment="1">
      <alignment horizontal="right" vertical="center"/>
    </xf>
    <xf numFmtId="169" fontId="5" fillId="0" borderId="7" xfId="1" applyNumberFormat="1" applyFont="1" applyFill="1" applyBorder="1" applyAlignment="1">
      <alignment horizontal="right" vertical="center"/>
    </xf>
    <xf numFmtId="1" fontId="5" fillId="0" borderId="7" xfId="12" applyNumberFormat="1" applyFont="1" applyFill="1" applyBorder="1" applyAlignment="1">
      <alignment horizontal="right" vertical="center"/>
    </xf>
    <xf numFmtId="166" fontId="14" fillId="4" borderId="7" xfId="12" applyNumberFormat="1" applyFont="1" applyFill="1" applyBorder="1" applyAlignment="1">
      <alignment horizontal="right" vertical="center"/>
    </xf>
    <xf numFmtId="0" fontId="4" fillId="0" borderId="0" xfId="0" applyFont="1" applyFill="1" applyBorder="1"/>
    <xf numFmtId="166" fontId="16" fillId="0" borderId="0" xfId="12" applyNumberFormat="1" applyFont="1" applyFill="1" applyBorder="1" applyAlignment="1">
      <alignment horizontal="right" vertical="center"/>
    </xf>
    <xf numFmtId="168" fontId="16" fillId="2" borderId="7" xfId="12" applyNumberFormat="1" applyFont="1" applyFill="1" applyBorder="1" applyAlignment="1">
      <alignment horizontal="right" vertical="center"/>
    </xf>
    <xf numFmtId="166" fontId="16" fillId="2" borderId="4" xfId="12" applyNumberFormat="1" applyFont="1" applyFill="1" applyBorder="1" applyAlignment="1">
      <alignment horizontal="right" vertical="center"/>
    </xf>
    <xf numFmtId="166" fontId="16" fillId="2" borderId="5" xfId="12" applyNumberFormat="1" applyFont="1" applyFill="1" applyBorder="1" applyAlignment="1">
      <alignment vertical="center"/>
    </xf>
    <xf numFmtId="166" fontId="16" fillId="2" borderId="10" xfId="12" applyNumberFormat="1" applyFont="1" applyFill="1" applyBorder="1" applyAlignment="1">
      <alignment vertical="center"/>
    </xf>
    <xf numFmtId="166" fontId="16" fillId="2" borderId="5" xfId="12" applyNumberFormat="1" applyFont="1" applyFill="1" applyBorder="1" applyAlignment="1">
      <alignment horizontal="right" vertical="center"/>
    </xf>
    <xf numFmtId="166" fontId="14" fillId="4" borderId="8" xfId="10" applyNumberFormat="1" applyFont="1" applyFill="1" applyBorder="1" applyAlignment="1">
      <alignment horizontal="right" vertical="center"/>
    </xf>
    <xf numFmtId="166" fontId="14" fillId="0" borderId="6" xfId="12" applyNumberFormat="1" applyFont="1" applyFill="1" applyBorder="1" applyAlignment="1">
      <alignment horizontal="right" vertical="center"/>
    </xf>
    <xf numFmtId="166" fontId="14" fillId="2" borderId="7" xfId="10" applyNumberFormat="1" applyFont="1" applyFill="1" applyBorder="1" applyAlignment="1">
      <alignment horizontal="right" vertical="center"/>
    </xf>
    <xf numFmtId="166" fontId="14" fillId="2" borderId="7" xfId="10" applyNumberFormat="1" applyFont="1" applyFill="1" applyBorder="1" applyAlignment="1">
      <alignment vertical="center"/>
    </xf>
    <xf numFmtId="166" fontId="8" fillId="2" borderId="7" xfId="5" applyNumberFormat="1" applyFont="1" applyFill="1" applyBorder="1" applyAlignment="1">
      <alignment vertical="center"/>
    </xf>
    <xf numFmtId="0" fontId="0" fillId="2" borderId="7" xfId="0" applyFill="1" applyBorder="1" applyAlignment="1">
      <alignment vertical="center"/>
    </xf>
    <xf numFmtId="166" fontId="16" fillId="2" borderId="4" xfId="12" applyNumberFormat="1" applyFont="1" applyFill="1" applyBorder="1" applyAlignment="1">
      <alignment vertical="center"/>
    </xf>
    <xf numFmtId="166" fontId="16" fillId="0" borderId="10" xfId="12" applyNumberFormat="1" applyFont="1" applyFill="1" applyBorder="1" applyAlignment="1">
      <alignment horizontal="right" vertical="center"/>
    </xf>
    <xf numFmtId="168" fontId="16" fillId="2" borderId="3" xfId="12" applyNumberFormat="1" applyFont="1" applyFill="1" applyBorder="1" applyAlignment="1">
      <alignment horizontal="right" vertical="center"/>
    </xf>
    <xf numFmtId="166" fontId="16" fillId="2" borderId="2" xfId="5" applyNumberFormat="1" applyFont="1" applyFill="1" applyBorder="1" applyAlignment="1">
      <alignment vertical="center"/>
    </xf>
    <xf numFmtId="166" fontId="16" fillId="2" borderId="9" xfId="5" applyNumberFormat="1" applyFont="1" applyFill="1" applyBorder="1" applyAlignment="1">
      <alignment vertical="center"/>
    </xf>
    <xf numFmtId="166" fontId="16" fillId="2" borderId="10" xfId="5" applyNumberFormat="1" applyFont="1" applyFill="1" applyBorder="1" applyAlignment="1">
      <alignment vertical="center"/>
    </xf>
    <xf numFmtId="166" fontId="16" fillId="2" borderId="13" xfId="5" applyNumberFormat="1" applyFont="1" applyFill="1" applyBorder="1" applyAlignment="1">
      <alignment vertical="center"/>
    </xf>
    <xf numFmtId="166" fontId="16" fillId="2" borderId="0" xfId="5" applyNumberFormat="1" applyFont="1" applyFill="1" applyBorder="1" applyAlignment="1">
      <alignment vertical="center"/>
    </xf>
    <xf numFmtId="166" fontId="16" fillId="2" borderId="14" xfId="5" applyNumberFormat="1" applyFont="1" applyFill="1" applyBorder="1" applyAlignment="1">
      <alignment vertical="center"/>
    </xf>
    <xf numFmtId="166" fontId="16" fillId="2" borderId="11" xfId="5" applyNumberFormat="1" applyFont="1" applyFill="1" applyBorder="1" applyAlignment="1">
      <alignment vertical="center"/>
    </xf>
    <xf numFmtId="166" fontId="16" fillId="2" borderId="1" xfId="5" applyNumberFormat="1" applyFont="1" applyFill="1" applyBorder="1" applyAlignment="1">
      <alignment vertical="center"/>
    </xf>
    <xf numFmtId="166" fontId="16" fillId="2" borderId="12" xfId="5" applyNumberFormat="1" applyFont="1" applyFill="1" applyBorder="1" applyAlignment="1">
      <alignment vertical="center"/>
    </xf>
    <xf numFmtId="1" fontId="8" fillId="0" borderId="11" xfId="12" applyNumberFormat="1" applyFont="1" applyFill="1" applyBorder="1" applyAlignment="1">
      <alignment horizontal="right" vertical="center"/>
    </xf>
    <xf numFmtId="1" fontId="8" fillId="0" borderId="4" xfId="12" applyNumberFormat="1" applyFont="1" applyFill="1" applyBorder="1" applyAlignment="1">
      <alignment horizontal="right" vertical="center"/>
    </xf>
    <xf numFmtId="166" fontId="4" fillId="0" borderId="0" xfId="2" applyNumberFormat="1" applyFont="1"/>
    <xf numFmtId="166" fontId="4" fillId="0" borderId="0" xfId="0" applyNumberFormat="1" applyFont="1"/>
    <xf numFmtId="166" fontId="8" fillId="2" borderId="6" xfId="5" applyNumberFormat="1" applyFont="1" applyFill="1" applyBorder="1" applyAlignment="1">
      <alignment horizontal="right" vertical="center"/>
    </xf>
    <xf numFmtId="166" fontId="8" fillId="4" borderId="6" xfId="5" applyNumberFormat="1" applyFont="1" applyFill="1" applyBorder="1" applyAlignment="1">
      <alignment horizontal="right" vertical="center"/>
    </xf>
    <xf numFmtId="166" fontId="17" fillId="2" borderId="7" xfId="2" applyNumberFormat="1" applyFont="1" applyFill="1" applyBorder="1" applyAlignment="1">
      <alignment vertical="center"/>
    </xf>
    <xf numFmtId="0" fontId="3" fillId="0" borderId="0" xfId="3" applyFont="1" applyFill="1" applyBorder="1" applyAlignment="1">
      <alignment horizontal="center" vertical="center"/>
    </xf>
    <xf numFmtId="0" fontId="5" fillId="0" borderId="1" xfId="3" applyFont="1" applyFill="1" applyBorder="1" applyAlignment="1">
      <alignment horizontal="center" vertical="center"/>
    </xf>
  </cellXfs>
  <cellStyles count="14">
    <cellStyle name="Comma" xfId="1" builtinId="3"/>
    <cellStyle name="Comma 2" xfId="9"/>
    <cellStyle name="Normal" xfId="0" builtinId="0"/>
    <cellStyle name="Normal 2" xfId="7"/>
    <cellStyle name="Normal 2 2" xfId="8"/>
    <cellStyle name="Normal 2 2 2" xfId="3"/>
    <cellStyle name="Normal 2 2 2 2" xfId="4"/>
    <cellStyle name="Normal 2 2 3" xfId="13"/>
    <cellStyle name="Normal 3" xfId="11"/>
    <cellStyle name="Normal 3 2 2" xfId="5"/>
    <cellStyle name="Normal 8" xfId="6"/>
    <cellStyle name="Percent" xfId="2" builtinId="5"/>
    <cellStyle name="Percent 2" xfId="10"/>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W72"/>
  <sheetViews>
    <sheetView rightToLeft="1" tabSelected="1" zoomScaleNormal="100" workbookViewId="0">
      <pane xSplit="1" ySplit="4" topLeftCell="B5" activePane="bottomRight" state="frozen"/>
      <selection pane="topRight" activeCell="B1" sqref="B1"/>
      <selection pane="bottomLeft" activeCell="A6" sqref="A6"/>
      <selection pane="bottomRight" activeCell="E65" sqref="E65"/>
    </sheetView>
  </sheetViews>
  <sheetFormatPr defaultColWidth="9.140625" defaultRowHeight="15" x14ac:dyDescent="0.25"/>
  <cols>
    <col min="1" max="1" width="51.42578125" style="1" customWidth="1"/>
    <col min="2" max="9" width="10.42578125" style="1" bestFit="1" customWidth="1"/>
    <col min="10" max="10" width="11.28515625" style="1" bestFit="1" customWidth="1"/>
    <col min="11" max="11" width="10" style="1" bestFit="1" customWidth="1"/>
    <col min="12" max="14" width="10" style="1" customWidth="1"/>
    <col min="15" max="15" width="9.85546875" style="1" bestFit="1" customWidth="1"/>
    <col min="16" max="16" width="9.5703125" style="1" bestFit="1" customWidth="1"/>
    <col min="17" max="17" width="11.7109375" style="1" customWidth="1"/>
    <col min="18" max="16384" width="9.140625" style="1"/>
  </cols>
  <sheetData>
    <row r="2" spans="1:23" ht="18.75" x14ac:dyDescent="0.25">
      <c r="A2" s="121" t="s">
        <v>0</v>
      </c>
      <c r="B2" s="121"/>
      <c r="C2" s="121"/>
      <c r="D2" s="121"/>
      <c r="E2" s="121"/>
      <c r="F2" s="121"/>
      <c r="G2" s="121"/>
      <c r="H2" s="121"/>
      <c r="I2" s="121"/>
      <c r="J2" s="121"/>
      <c r="K2" s="121"/>
      <c r="L2" s="121"/>
      <c r="M2" s="121"/>
      <c r="N2" s="121"/>
      <c r="O2" s="121"/>
      <c r="P2" s="121"/>
      <c r="Q2" s="121"/>
    </row>
    <row r="3" spans="1:23" x14ac:dyDescent="0.25">
      <c r="A3" s="122" t="s">
        <v>1</v>
      </c>
      <c r="B3" s="122"/>
      <c r="C3" s="122"/>
      <c r="D3" s="122"/>
      <c r="E3" s="122"/>
      <c r="F3" s="122"/>
      <c r="G3" s="122"/>
      <c r="H3" s="122"/>
      <c r="I3" s="122"/>
      <c r="J3" s="122"/>
      <c r="K3" s="122"/>
      <c r="L3" s="122"/>
      <c r="M3" s="122"/>
      <c r="N3" s="122"/>
      <c r="O3" s="122"/>
      <c r="P3" s="122"/>
      <c r="Q3" s="122"/>
    </row>
    <row r="4" spans="1:23" ht="38.25" x14ac:dyDescent="0.25">
      <c r="A4" s="75"/>
      <c r="B4" s="76" t="s">
        <v>56</v>
      </c>
      <c r="C4" s="76" t="s">
        <v>57</v>
      </c>
      <c r="D4" s="76" t="s">
        <v>72</v>
      </c>
      <c r="E4" s="13" t="s">
        <v>62</v>
      </c>
      <c r="F4" s="76" t="s">
        <v>63</v>
      </c>
      <c r="G4" s="76" t="s">
        <v>64</v>
      </c>
      <c r="H4" s="76" t="s">
        <v>66</v>
      </c>
      <c r="I4" s="76" t="s">
        <v>67</v>
      </c>
      <c r="J4" s="76" t="s">
        <v>71</v>
      </c>
      <c r="K4" s="76" t="s">
        <v>74</v>
      </c>
      <c r="L4" s="76" t="s">
        <v>75</v>
      </c>
      <c r="M4" s="76" t="s">
        <v>83</v>
      </c>
      <c r="N4" s="76" t="s">
        <v>84</v>
      </c>
      <c r="O4" s="41" t="s">
        <v>2</v>
      </c>
      <c r="P4" s="41" t="s">
        <v>3</v>
      </c>
      <c r="Q4" s="41" t="s">
        <v>76</v>
      </c>
    </row>
    <row r="5" spans="1:23" ht="15.75" x14ac:dyDescent="0.25">
      <c r="A5" s="15" t="s">
        <v>4</v>
      </c>
      <c r="B5" s="43">
        <v>3995.7</v>
      </c>
      <c r="C5" s="43">
        <v>4026</v>
      </c>
      <c r="D5" s="43">
        <v>4071.1</v>
      </c>
      <c r="E5" s="43">
        <v>4109.1000000000004</v>
      </c>
      <c r="F5" s="43">
        <v>4198</v>
      </c>
      <c r="G5" s="53">
        <v>4254.5</v>
      </c>
      <c r="H5" s="53">
        <v>4296.5</v>
      </c>
      <c r="I5" s="53">
        <v>4287</v>
      </c>
      <c r="J5" s="53">
        <v>4310.2</v>
      </c>
      <c r="K5" s="53">
        <v>4348.6000000000004</v>
      </c>
      <c r="L5" s="53">
        <v>4378</v>
      </c>
      <c r="M5" s="53">
        <v>4401.7</v>
      </c>
      <c r="N5" s="53">
        <v>4456.8</v>
      </c>
      <c r="O5" s="68">
        <v>1.2517890814912613E-2</v>
      </c>
      <c r="P5" s="68">
        <v>9.4740979096558764E-2</v>
      </c>
      <c r="Q5" s="68">
        <v>0.11539905398303185</v>
      </c>
      <c r="R5" s="116"/>
      <c r="S5" s="116"/>
      <c r="T5" s="116"/>
      <c r="U5" s="117"/>
      <c r="V5" s="117"/>
      <c r="W5" s="117"/>
    </row>
    <row r="6" spans="1:23" ht="15.75" x14ac:dyDescent="0.25">
      <c r="A6" s="16" t="s">
        <v>58</v>
      </c>
      <c r="B6" s="44">
        <v>466.9</v>
      </c>
      <c r="C6" s="44">
        <v>479.20000000000005</v>
      </c>
      <c r="D6" s="44">
        <v>522.20000000000005</v>
      </c>
      <c r="E6" s="44">
        <v>535</v>
      </c>
      <c r="F6" s="44">
        <f>SUM(F7:F9)</f>
        <v>549.29999999999995</v>
      </c>
      <c r="G6" s="54">
        <v>556.20000000000005</v>
      </c>
      <c r="H6" s="54">
        <v>566.5</v>
      </c>
      <c r="I6" s="54">
        <v>577.6</v>
      </c>
      <c r="J6" s="54">
        <v>578.80000000000007</v>
      </c>
      <c r="K6" s="54">
        <v>572.4</v>
      </c>
      <c r="L6" s="54">
        <v>588.5</v>
      </c>
      <c r="M6" s="54">
        <v>595.6</v>
      </c>
      <c r="N6" s="54">
        <v>593.9</v>
      </c>
      <c r="O6" s="69">
        <v>-2.8542646071189059E-3</v>
      </c>
      <c r="P6" s="74">
        <v>0.13730371505170424</v>
      </c>
      <c r="Q6" s="69">
        <v>0.2720068537159992</v>
      </c>
      <c r="R6" s="116"/>
      <c r="S6" s="116"/>
      <c r="T6" s="116"/>
      <c r="U6" s="117"/>
      <c r="V6" s="117"/>
      <c r="W6" s="117"/>
    </row>
    <row r="7" spans="1:23" ht="15.75" x14ac:dyDescent="0.25">
      <c r="A7" s="17" t="s">
        <v>5</v>
      </c>
      <c r="B7" s="45">
        <v>176.7</v>
      </c>
      <c r="C7" s="45">
        <v>171.6</v>
      </c>
      <c r="D7" s="45">
        <v>182.5</v>
      </c>
      <c r="E7" s="45">
        <v>180</v>
      </c>
      <c r="F7" s="45">
        <v>182.1</v>
      </c>
      <c r="G7" s="55">
        <v>220.29999999999998</v>
      </c>
      <c r="H7" s="55">
        <v>183.1</v>
      </c>
      <c r="I7" s="55">
        <v>189.1</v>
      </c>
      <c r="J7" s="55">
        <v>259.60000000000002</v>
      </c>
      <c r="K7" s="55">
        <v>228.4</v>
      </c>
      <c r="L7" s="55">
        <v>242.6</v>
      </c>
      <c r="M7" s="55">
        <v>208.3</v>
      </c>
      <c r="N7" s="55">
        <v>208.39999999999998</v>
      </c>
      <c r="O7" s="70">
        <v>4.8007681228989796E-4</v>
      </c>
      <c r="P7" s="68">
        <v>0.14191780821917788</v>
      </c>
      <c r="Q7" s="70">
        <v>0.17940011318619131</v>
      </c>
      <c r="R7" s="116"/>
      <c r="S7" s="116"/>
      <c r="T7" s="116"/>
      <c r="U7" s="117"/>
      <c r="V7" s="117"/>
      <c r="W7" s="117"/>
    </row>
    <row r="8" spans="1:23" ht="15.75" x14ac:dyDescent="0.25">
      <c r="A8" s="17" t="s">
        <v>59</v>
      </c>
      <c r="B8" s="45">
        <v>79.5</v>
      </c>
      <c r="C8" s="45">
        <v>94.5</v>
      </c>
      <c r="D8" s="45">
        <v>126.1</v>
      </c>
      <c r="E8" s="45">
        <v>114.1</v>
      </c>
      <c r="F8" s="45">
        <v>110.2</v>
      </c>
      <c r="G8" s="55">
        <v>71.8</v>
      </c>
      <c r="H8" s="55">
        <v>123.5</v>
      </c>
      <c r="I8" s="55">
        <v>160.4</v>
      </c>
      <c r="J8" s="55">
        <v>92.3</v>
      </c>
      <c r="K8" s="55">
        <v>117</v>
      </c>
      <c r="L8" s="55">
        <v>105</v>
      </c>
      <c r="M8" s="55">
        <v>146.4</v>
      </c>
      <c r="N8" s="55">
        <v>129.6</v>
      </c>
      <c r="O8" s="70">
        <v>-0.11475409836065587</v>
      </c>
      <c r="P8" s="68">
        <v>2.7755749405233843E-2</v>
      </c>
      <c r="Q8" s="70">
        <v>0.63018867924528288</v>
      </c>
      <c r="R8" s="116"/>
      <c r="S8" s="116"/>
      <c r="T8" s="116"/>
      <c r="U8" s="117"/>
      <c r="V8" s="117"/>
      <c r="W8" s="117"/>
    </row>
    <row r="9" spans="1:23" ht="15.75" x14ac:dyDescent="0.25">
      <c r="A9" s="17" t="s">
        <v>6</v>
      </c>
      <c r="B9" s="45">
        <v>210.7</v>
      </c>
      <c r="C9" s="45">
        <v>213.1</v>
      </c>
      <c r="D9" s="45">
        <v>213.6</v>
      </c>
      <c r="E9" s="45">
        <v>240.9</v>
      </c>
      <c r="F9" s="45">
        <v>257</v>
      </c>
      <c r="G9" s="55">
        <v>264.10000000000002</v>
      </c>
      <c r="H9" s="55">
        <v>259.89999999999998</v>
      </c>
      <c r="I9" s="55">
        <v>228.1</v>
      </c>
      <c r="J9" s="55">
        <v>226.9</v>
      </c>
      <c r="K9" s="55">
        <v>227</v>
      </c>
      <c r="L9" s="55">
        <v>240.9</v>
      </c>
      <c r="M9" s="55">
        <v>240.9</v>
      </c>
      <c r="N9" s="55">
        <v>255.89999999999998</v>
      </c>
      <c r="O9" s="70">
        <v>6.2266500622664811E-2</v>
      </c>
      <c r="P9" s="68">
        <v>0.19803370786516838</v>
      </c>
      <c r="Q9" s="70">
        <v>0.21452301850972932</v>
      </c>
      <c r="R9" s="116"/>
      <c r="S9" s="116"/>
      <c r="T9" s="116"/>
      <c r="U9" s="117"/>
      <c r="V9" s="117"/>
      <c r="W9" s="117"/>
    </row>
    <row r="10" spans="1:23" ht="15.75" x14ac:dyDescent="0.25">
      <c r="A10" s="18" t="s">
        <v>7</v>
      </c>
      <c r="B10" s="45">
        <v>50.7</v>
      </c>
      <c r="C10" s="45">
        <v>45.1</v>
      </c>
      <c r="D10" s="45">
        <v>44.9</v>
      </c>
      <c r="E10" s="45">
        <v>53.1</v>
      </c>
      <c r="F10" s="45">
        <v>54</v>
      </c>
      <c r="G10" s="55">
        <v>53.1</v>
      </c>
      <c r="H10" s="55">
        <v>77.599999999999994</v>
      </c>
      <c r="I10" s="55">
        <v>56.1</v>
      </c>
      <c r="J10" s="55">
        <v>43.9</v>
      </c>
      <c r="K10" s="55">
        <v>51.3</v>
      </c>
      <c r="L10" s="55">
        <v>46.4</v>
      </c>
      <c r="M10" s="55">
        <v>44.5</v>
      </c>
      <c r="N10" s="55">
        <v>42.7</v>
      </c>
      <c r="O10" s="70">
        <v>-4.0449438202247112E-2</v>
      </c>
      <c r="P10" s="68">
        <v>-4.8997772828507702E-2</v>
      </c>
      <c r="Q10" s="70">
        <v>-0.15779092702169628</v>
      </c>
      <c r="R10" s="116"/>
      <c r="S10" s="116"/>
      <c r="T10" s="116"/>
      <c r="U10" s="117"/>
      <c r="V10" s="117"/>
      <c r="W10" s="117"/>
    </row>
    <row r="11" spans="1:23" ht="15.75" x14ac:dyDescent="0.25">
      <c r="A11" s="16" t="s">
        <v>8</v>
      </c>
      <c r="B11" s="44">
        <v>1974.2</v>
      </c>
      <c r="C11" s="44">
        <v>1994.5</v>
      </c>
      <c r="D11" s="44">
        <v>1991.3</v>
      </c>
      <c r="E11" s="44">
        <v>1996.1999999999998</v>
      </c>
      <c r="F11" s="44">
        <f>F12+F20</f>
        <v>2013.5</v>
      </c>
      <c r="G11" s="54">
        <v>2047</v>
      </c>
      <c r="H11" s="54">
        <v>2063.1</v>
      </c>
      <c r="I11" s="54">
        <v>2077.6999999999998</v>
      </c>
      <c r="J11" s="54">
        <v>2100.8999999999996</v>
      </c>
      <c r="K11" s="54">
        <v>2102.1</v>
      </c>
      <c r="L11" s="54">
        <v>2112.9</v>
      </c>
      <c r="M11" s="54">
        <v>2161.8999999999996</v>
      </c>
      <c r="N11" s="54">
        <v>2174.7600000000002</v>
      </c>
      <c r="O11" s="69">
        <v>5.9484712521395977E-3</v>
      </c>
      <c r="P11" s="74">
        <v>9.2130768844473687E-2</v>
      </c>
      <c r="Q11" s="69">
        <v>0.10159051767804694</v>
      </c>
      <c r="R11" s="116"/>
      <c r="S11" s="116"/>
      <c r="T11" s="116"/>
      <c r="U11" s="117"/>
      <c r="V11" s="117"/>
      <c r="W11" s="117"/>
    </row>
    <row r="12" spans="1:23" s="14" customFormat="1" ht="15.75" x14ac:dyDescent="0.25">
      <c r="A12" s="19" t="s">
        <v>9</v>
      </c>
      <c r="B12" s="46">
        <v>1738.3</v>
      </c>
      <c r="C12" s="46">
        <v>1752</v>
      </c>
      <c r="D12" s="46">
        <v>1737.6</v>
      </c>
      <c r="E12" s="46">
        <v>1737.7999999999997</v>
      </c>
      <c r="F12" s="46">
        <f>F13+F14+F15+F19</f>
        <v>1756.6</v>
      </c>
      <c r="G12" s="56">
        <v>1776.6</v>
      </c>
      <c r="H12" s="56">
        <v>1789</v>
      </c>
      <c r="I12" s="56">
        <v>1801.1</v>
      </c>
      <c r="J12" s="56">
        <v>1816.3999999999999</v>
      </c>
      <c r="K12" s="56">
        <v>1821.8</v>
      </c>
      <c r="L12" s="56">
        <v>1830.3</v>
      </c>
      <c r="M12" s="56">
        <v>1859.7999999999997</v>
      </c>
      <c r="N12" s="56">
        <v>1870.66</v>
      </c>
      <c r="O12" s="71">
        <v>5.8393375631791145E-3</v>
      </c>
      <c r="P12" s="68">
        <v>7.6576887661141901E-2</v>
      </c>
      <c r="Q12" s="71">
        <v>7.6143358453661714E-2</v>
      </c>
      <c r="R12" s="116"/>
      <c r="S12" s="116"/>
      <c r="T12" s="116"/>
      <c r="U12" s="117"/>
      <c r="V12" s="117"/>
      <c r="W12" s="117"/>
    </row>
    <row r="13" spans="1:23" ht="15.75" x14ac:dyDescent="0.25">
      <c r="A13" s="20" t="s">
        <v>10</v>
      </c>
      <c r="B13" s="45">
        <v>211.5</v>
      </c>
      <c r="C13" s="45">
        <v>185.70000000000002</v>
      </c>
      <c r="D13" s="45">
        <v>184.3</v>
      </c>
      <c r="E13" s="45">
        <v>184</v>
      </c>
      <c r="F13" s="45">
        <v>194.2</v>
      </c>
      <c r="G13" s="55">
        <v>188.29999999999998</v>
      </c>
      <c r="H13" s="55">
        <v>197.10000000000002</v>
      </c>
      <c r="I13" s="55">
        <v>192.70000000000002</v>
      </c>
      <c r="J13" s="55">
        <v>190.6</v>
      </c>
      <c r="K13" s="55">
        <v>192.8</v>
      </c>
      <c r="L13" s="55">
        <v>192.79999999999998</v>
      </c>
      <c r="M13" s="55">
        <v>193.5</v>
      </c>
      <c r="N13" s="55">
        <v>193.8</v>
      </c>
      <c r="O13" s="70">
        <v>1.5503875968991832E-3</v>
      </c>
      <c r="P13" s="68">
        <v>5.1546391752577359E-2</v>
      </c>
      <c r="Q13" s="70">
        <v>-8.3687943262411246E-2</v>
      </c>
      <c r="R13" s="116"/>
      <c r="S13" s="116"/>
      <c r="T13" s="116"/>
      <c r="U13" s="117"/>
      <c r="V13" s="117"/>
      <c r="W13" s="117"/>
    </row>
    <row r="14" spans="1:23" ht="15.75" x14ac:dyDescent="0.25">
      <c r="A14" s="21" t="s">
        <v>11</v>
      </c>
      <c r="B14" s="47">
        <v>282.2</v>
      </c>
      <c r="C14" s="47">
        <v>296.39999999999998</v>
      </c>
      <c r="D14" s="47">
        <v>292.5</v>
      </c>
      <c r="E14" s="47">
        <v>288.8</v>
      </c>
      <c r="F14" s="47">
        <v>289.5</v>
      </c>
      <c r="G14" s="57">
        <v>297.60000000000002</v>
      </c>
      <c r="H14" s="57">
        <v>296.2</v>
      </c>
      <c r="I14" s="57">
        <v>298.10000000000002</v>
      </c>
      <c r="J14" s="57">
        <v>302.39999999999998</v>
      </c>
      <c r="K14" s="57">
        <v>296.8</v>
      </c>
      <c r="L14" s="57">
        <v>295.8</v>
      </c>
      <c r="M14" s="57">
        <v>303.89999999999998</v>
      </c>
      <c r="N14" s="57">
        <v>313.10000000000002</v>
      </c>
      <c r="O14" s="70">
        <v>3.0273116156630531E-2</v>
      </c>
      <c r="P14" s="68">
        <v>7.0427350427350488E-2</v>
      </c>
      <c r="Q14" s="70">
        <v>0.10949681077250184</v>
      </c>
      <c r="R14" s="116"/>
      <c r="S14" s="116"/>
      <c r="T14" s="116"/>
      <c r="U14" s="117"/>
      <c r="V14" s="117"/>
      <c r="W14" s="117"/>
    </row>
    <row r="15" spans="1:23" ht="15.75" x14ac:dyDescent="0.25">
      <c r="A15" s="21" t="s">
        <v>12</v>
      </c>
      <c r="B15" s="47">
        <v>1232.8999999999999</v>
      </c>
      <c r="C15" s="47">
        <v>1257.5</v>
      </c>
      <c r="D15" s="47">
        <v>1240.2</v>
      </c>
      <c r="E15" s="47">
        <v>1247.1999999999998</v>
      </c>
      <c r="F15" s="47">
        <f>F16+F18</f>
        <v>1254.8</v>
      </c>
      <c r="G15" s="57">
        <v>1272.3</v>
      </c>
      <c r="H15" s="57">
        <v>1278</v>
      </c>
      <c r="I15" s="57">
        <v>1293.2</v>
      </c>
      <c r="J15" s="57">
        <v>1306.3999999999999</v>
      </c>
      <c r="K15" s="57">
        <v>1315.4</v>
      </c>
      <c r="L15" s="57">
        <v>1325.4</v>
      </c>
      <c r="M15" s="57">
        <v>1345.8</v>
      </c>
      <c r="N15" s="57">
        <v>1347.5</v>
      </c>
      <c r="O15" s="70">
        <v>1.2631891811563101E-3</v>
      </c>
      <c r="P15" s="68">
        <v>8.6518303499435456E-2</v>
      </c>
      <c r="Q15" s="70">
        <v>9.2951577581312561E-2</v>
      </c>
      <c r="R15" s="116"/>
      <c r="S15" s="116"/>
      <c r="T15" s="116"/>
      <c r="U15" s="117"/>
      <c r="V15" s="117"/>
      <c r="W15" s="117"/>
    </row>
    <row r="16" spans="1:23" ht="16.5" x14ac:dyDescent="0.25">
      <c r="A16" s="22" t="s">
        <v>13</v>
      </c>
      <c r="B16" s="47">
        <v>821.19999999999993</v>
      </c>
      <c r="C16" s="47">
        <v>836.5</v>
      </c>
      <c r="D16" s="47">
        <v>822.4</v>
      </c>
      <c r="E16" s="47">
        <v>824.99999999999989</v>
      </c>
      <c r="F16" s="47">
        <v>828.5</v>
      </c>
      <c r="G16" s="57">
        <v>841.69999999999993</v>
      </c>
      <c r="H16" s="57">
        <v>844.10000000000014</v>
      </c>
      <c r="I16" s="57">
        <v>851.9</v>
      </c>
      <c r="J16" s="57">
        <v>855.69999999999993</v>
      </c>
      <c r="K16" s="57">
        <v>858.4</v>
      </c>
      <c r="L16" s="57">
        <v>861</v>
      </c>
      <c r="M16" s="57">
        <v>872.5</v>
      </c>
      <c r="N16" s="57">
        <v>867.2</v>
      </c>
      <c r="O16" s="70">
        <v>-6.0744985673352181E-3</v>
      </c>
      <c r="P16" s="68">
        <v>5.4474708171206254E-2</v>
      </c>
      <c r="Q16" s="70">
        <v>5.6015586945932894E-2</v>
      </c>
      <c r="R16" s="116"/>
      <c r="S16" s="116"/>
      <c r="T16" s="116"/>
      <c r="U16" s="117"/>
      <c r="V16" s="117"/>
      <c r="W16" s="117"/>
    </row>
    <row r="17" spans="1:23" ht="15.75" x14ac:dyDescent="0.25">
      <c r="A17" s="23" t="s">
        <v>14</v>
      </c>
      <c r="B17" s="40" t="s">
        <v>61</v>
      </c>
      <c r="C17" s="40" t="s">
        <v>61</v>
      </c>
      <c r="D17" s="45">
        <v>82</v>
      </c>
      <c r="E17" s="40" t="s">
        <v>61</v>
      </c>
      <c r="F17" s="40" t="s">
        <v>61</v>
      </c>
      <c r="G17" s="55">
        <v>81.7</v>
      </c>
      <c r="H17" s="55" t="s">
        <v>55</v>
      </c>
      <c r="I17" s="55" t="s">
        <v>55</v>
      </c>
      <c r="J17" s="55">
        <v>81.2</v>
      </c>
      <c r="K17" s="55"/>
      <c r="L17" s="55" t="s">
        <v>55</v>
      </c>
      <c r="M17" s="55">
        <v>82.7</v>
      </c>
      <c r="N17" s="55" t="s">
        <v>55</v>
      </c>
      <c r="O17" s="70" t="s">
        <v>61</v>
      </c>
      <c r="P17" s="68" t="s">
        <v>61</v>
      </c>
      <c r="Q17" s="70" t="s">
        <v>61</v>
      </c>
      <c r="R17" s="116"/>
      <c r="S17" s="116"/>
      <c r="T17" s="116"/>
      <c r="U17" s="117"/>
      <c r="V17" s="117"/>
      <c r="W17" s="117"/>
    </row>
    <row r="18" spans="1:23" ht="15.75" x14ac:dyDescent="0.25">
      <c r="A18" s="22" t="s">
        <v>15</v>
      </c>
      <c r="B18" s="47">
        <v>411.7</v>
      </c>
      <c r="C18" s="47">
        <v>421</v>
      </c>
      <c r="D18" s="47">
        <v>417.8</v>
      </c>
      <c r="E18" s="47">
        <v>422.2</v>
      </c>
      <c r="F18" s="47">
        <v>426.3</v>
      </c>
      <c r="G18" s="57">
        <v>430.6</v>
      </c>
      <c r="H18" s="57">
        <v>433.9</v>
      </c>
      <c r="I18" s="57">
        <v>441.3</v>
      </c>
      <c r="J18" s="57">
        <v>450.7</v>
      </c>
      <c r="K18" s="57">
        <v>457</v>
      </c>
      <c r="L18" s="57">
        <v>464.4</v>
      </c>
      <c r="M18" s="57">
        <v>473.3</v>
      </c>
      <c r="N18" s="57">
        <v>480.3</v>
      </c>
      <c r="O18" s="70">
        <v>1.478977392774139E-2</v>
      </c>
      <c r="P18" s="68">
        <v>0.14959310674964099</v>
      </c>
      <c r="Q18" s="70">
        <v>0.16662618411464658</v>
      </c>
      <c r="R18" s="116"/>
      <c r="S18" s="116"/>
      <c r="T18" s="116"/>
      <c r="U18" s="117"/>
      <c r="V18" s="117"/>
      <c r="W18" s="117"/>
    </row>
    <row r="19" spans="1:23" ht="15.75" x14ac:dyDescent="0.25">
      <c r="A19" s="21" t="s">
        <v>16</v>
      </c>
      <c r="B19" s="45">
        <v>11.7</v>
      </c>
      <c r="C19" s="45">
        <v>12.400000000000002</v>
      </c>
      <c r="D19" s="45">
        <v>20.6</v>
      </c>
      <c r="E19" s="45">
        <v>17.8</v>
      </c>
      <c r="F19" s="45">
        <v>18.100000000000001</v>
      </c>
      <c r="G19" s="55">
        <v>18.399999999999999</v>
      </c>
      <c r="H19" s="55">
        <v>17.7</v>
      </c>
      <c r="I19" s="55">
        <v>17.100000000000001</v>
      </c>
      <c r="J19" s="55">
        <v>17</v>
      </c>
      <c r="K19" s="55">
        <v>16.8</v>
      </c>
      <c r="L19" s="55">
        <v>16.3</v>
      </c>
      <c r="M19" s="55">
        <v>16.600000000000001</v>
      </c>
      <c r="N19" s="55">
        <v>16.259999999999998</v>
      </c>
      <c r="O19" s="70">
        <v>-1.7999999999999999E-2</v>
      </c>
      <c r="P19" s="68">
        <v>-0.20899999999999999</v>
      </c>
      <c r="Q19" s="70">
        <v>0.39300000000000002</v>
      </c>
      <c r="R19" s="116"/>
      <c r="S19" s="116"/>
      <c r="T19" s="116"/>
      <c r="U19" s="117"/>
      <c r="V19" s="117"/>
      <c r="W19" s="117"/>
    </row>
    <row r="20" spans="1:23" s="14" customFormat="1" ht="16.5" x14ac:dyDescent="0.25">
      <c r="A20" s="24" t="s">
        <v>60</v>
      </c>
      <c r="B20" s="46">
        <v>235.9</v>
      </c>
      <c r="C20" s="46">
        <v>242.5</v>
      </c>
      <c r="D20" s="46">
        <v>253.70000000000002</v>
      </c>
      <c r="E20" s="46">
        <v>258.39999999999998</v>
      </c>
      <c r="F20" s="46">
        <v>256.89999999999998</v>
      </c>
      <c r="G20" s="56">
        <v>270.39999999999998</v>
      </c>
      <c r="H20" s="56">
        <v>274.10000000000002</v>
      </c>
      <c r="I20" s="56">
        <v>276.60000000000002</v>
      </c>
      <c r="J20" s="56">
        <v>284.5</v>
      </c>
      <c r="K20" s="56">
        <v>280.3</v>
      </c>
      <c r="L20" s="56">
        <v>282.60000000000002</v>
      </c>
      <c r="M20" s="56">
        <v>302.10000000000002</v>
      </c>
      <c r="N20" s="56">
        <v>304.10000000000002</v>
      </c>
      <c r="O20" s="71">
        <v>6.6203243958953273E-3</v>
      </c>
      <c r="P20" s="68">
        <v>0.19865983445013802</v>
      </c>
      <c r="Q20" s="71">
        <v>0.28910555320050868</v>
      </c>
      <c r="R20" s="116"/>
      <c r="S20" s="116"/>
      <c r="T20" s="116"/>
      <c r="U20" s="117"/>
      <c r="V20" s="117"/>
      <c r="W20" s="117"/>
    </row>
    <row r="21" spans="1:23" ht="15.75" x14ac:dyDescent="0.25">
      <c r="A21" s="25" t="s">
        <v>17</v>
      </c>
      <c r="B21" s="45">
        <v>19.7</v>
      </c>
      <c r="C21" s="45">
        <v>20.6</v>
      </c>
      <c r="D21" s="45">
        <v>18.899999999999999</v>
      </c>
      <c r="E21" s="45">
        <v>19.5</v>
      </c>
      <c r="F21" s="45">
        <v>20.100000000000001</v>
      </c>
      <c r="G21" s="55">
        <v>20.3</v>
      </c>
      <c r="H21" s="55">
        <v>20.3</v>
      </c>
      <c r="I21" s="55">
        <v>21</v>
      </c>
      <c r="J21" s="55">
        <v>21.4</v>
      </c>
      <c r="K21" s="55">
        <v>23</v>
      </c>
      <c r="L21" s="55">
        <v>24.5</v>
      </c>
      <c r="M21" s="55">
        <v>24.5</v>
      </c>
      <c r="N21" s="55">
        <v>24.3</v>
      </c>
      <c r="O21" s="70">
        <v>-8.1632653061224358E-3</v>
      </c>
      <c r="P21" s="68">
        <v>0.28571428571428581</v>
      </c>
      <c r="Q21" s="70">
        <v>0.23350253807106602</v>
      </c>
      <c r="R21" s="116"/>
      <c r="S21" s="116"/>
      <c r="T21" s="116"/>
      <c r="U21" s="117"/>
      <c r="V21" s="117"/>
      <c r="W21" s="117"/>
    </row>
    <row r="22" spans="1:23" ht="16.5" x14ac:dyDescent="0.25">
      <c r="A22" s="16" t="s">
        <v>18</v>
      </c>
      <c r="B22" s="44">
        <v>601</v>
      </c>
      <c r="C22" s="44">
        <v>620.20000000000005</v>
      </c>
      <c r="D22" s="44">
        <v>635.1</v>
      </c>
      <c r="E22" s="44">
        <v>640.1</v>
      </c>
      <c r="F22" s="44">
        <f>SUM(F23:F26)</f>
        <v>652.70000000000005</v>
      </c>
      <c r="G22" s="54">
        <v>664.40000000000009</v>
      </c>
      <c r="H22" s="54">
        <v>666.2</v>
      </c>
      <c r="I22" s="54">
        <v>673.1</v>
      </c>
      <c r="J22" s="54">
        <v>680.2</v>
      </c>
      <c r="K22" s="54">
        <v>691.19999999999993</v>
      </c>
      <c r="L22" s="54">
        <v>703.19999999999993</v>
      </c>
      <c r="M22" s="54">
        <v>714.40000000000009</v>
      </c>
      <c r="N22" s="54">
        <v>716.2</v>
      </c>
      <c r="O22" s="69">
        <v>2.5195968645015387E-3</v>
      </c>
      <c r="P22" s="74">
        <v>0.12769642575972284</v>
      </c>
      <c r="Q22" s="69">
        <v>0.19168053244592365</v>
      </c>
      <c r="R22" s="116"/>
      <c r="S22" s="116"/>
      <c r="T22" s="116"/>
      <c r="U22" s="117"/>
      <c r="V22" s="117"/>
      <c r="W22" s="117"/>
    </row>
    <row r="23" spans="1:23" ht="15.75" x14ac:dyDescent="0.25">
      <c r="A23" s="26" t="s">
        <v>19</v>
      </c>
      <c r="B23" s="45">
        <v>246.20000000000002</v>
      </c>
      <c r="C23" s="45">
        <v>257.10000000000002</v>
      </c>
      <c r="D23" s="45">
        <v>264.7</v>
      </c>
      <c r="E23" s="45">
        <v>263.60000000000002</v>
      </c>
      <c r="F23" s="45">
        <v>267</v>
      </c>
      <c r="G23" s="55">
        <v>274.10000000000002</v>
      </c>
      <c r="H23" s="55">
        <v>270.5</v>
      </c>
      <c r="I23" s="55">
        <v>274.10000000000002</v>
      </c>
      <c r="J23" s="55">
        <v>279.60000000000002</v>
      </c>
      <c r="K23" s="55">
        <v>289.5</v>
      </c>
      <c r="L23" s="55">
        <v>300.60000000000002</v>
      </c>
      <c r="M23" s="55">
        <v>308.70000000000005</v>
      </c>
      <c r="N23" s="55">
        <v>307.3</v>
      </c>
      <c r="O23" s="70">
        <v>-4.5351473922903285E-3</v>
      </c>
      <c r="P23" s="68">
        <v>0.16093690970910468</v>
      </c>
      <c r="Q23" s="70">
        <v>0.24817221770917941</v>
      </c>
      <c r="R23" s="116"/>
      <c r="S23" s="116"/>
      <c r="T23" s="116"/>
      <c r="U23" s="117"/>
      <c r="V23" s="117"/>
      <c r="W23" s="117"/>
    </row>
    <row r="24" spans="1:23" ht="15.75" x14ac:dyDescent="0.25">
      <c r="A24" s="26" t="s">
        <v>20</v>
      </c>
      <c r="B24" s="45">
        <v>12.1</v>
      </c>
      <c r="C24" s="45">
        <v>12.3</v>
      </c>
      <c r="D24" s="45">
        <v>16.2</v>
      </c>
      <c r="E24" s="45">
        <v>16</v>
      </c>
      <c r="F24" s="45">
        <v>15.8</v>
      </c>
      <c r="G24" s="55">
        <v>15.7</v>
      </c>
      <c r="H24" s="55">
        <v>16.600000000000001</v>
      </c>
      <c r="I24" s="55">
        <v>16.399999999999999</v>
      </c>
      <c r="J24" s="55">
        <v>16.7</v>
      </c>
      <c r="K24" s="55">
        <v>17</v>
      </c>
      <c r="L24" s="55">
        <v>16.899999999999999</v>
      </c>
      <c r="M24" s="55">
        <v>17.3</v>
      </c>
      <c r="N24" s="55">
        <v>19</v>
      </c>
      <c r="O24" s="70">
        <v>9.8265895953757232E-2</v>
      </c>
      <c r="P24" s="68">
        <v>0.17283950617283961</v>
      </c>
      <c r="Q24" s="70">
        <v>0.57024793388429762</v>
      </c>
      <c r="R24" s="116"/>
      <c r="S24" s="116"/>
      <c r="T24" s="116"/>
      <c r="U24" s="117"/>
      <c r="V24" s="117"/>
      <c r="W24" s="117"/>
    </row>
    <row r="25" spans="1:23" ht="15.75" x14ac:dyDescent="0.25">
      <c r="A25" s="26" t="s">
        <v>21</v>
      </c>
      <c r="B25" s="45">
        <v>293.70000000000005</v>
      </c>
      <c r="C25" s="45">
        <v>302.29999999999995</v>
      </c>
      <c r="D25" s="45">
        <v>305.3</v>
      </c>
      <c r="E25" s="45">
        <v>311.20000000000005</v>
      </c>
      <c r="F25" s="45">
        <v>320.60000000000002</v>
      </c>
      <c r="G25" s="55">
        <v>325.60000000000002</v>
      </c>
      <c r="H25" s="55">
        <v>328.5</v>
      </c>
      <c r="I25" s="55">
        <v>332</v>
      </c>
      <c r="J25" s="55">
        <v>332.2</v>
      </c>
      <c r="K25" s="55">
        <v>333.9</v>
      </c>
      <c r="L25" s="55">
        <v>334.9</v>
      </c>
      <c r="M25" s="55">
        <v>333.6</v>
      </c>
      <c r="N25" s="55">
        <v>335.3</v>
      </c>
      <c r="O25" s="70">
        <v>5.0959232613907446E-3</v>
      </c>
      <c r="P25" s="68">
        <v>9.8264002620373381E-2</v>
      </c>
      <c r="Q25" s="70">
        <v>0.14164113040517523</v>
      </c>
      <c r="R25" s="116"/>
      <c r="S25" s="116"/>
      <c r="T25" s="116"/>
      <c r="U25" s="117"/>
      <c r="V25" s="117"/>
      <c r="W25" s="117"/>
    </row>
    <row r="26" spans="1:23" ht="15.75" x14ac:dyDescent="0.25">
      <c r="A26" s="26" t="s">
        <v>22</v>
      </c>
      <c r="B26" s="45">
        <v>49</v>
      </c>
      <c r="C26" s="45">
        <v>48.5</v>
      </c>
      <c r="D26" s="45">
        <v>48.9</v>
      </c>
      <c r="E26" s="45">
        <v>49.3</v>
      </c>
      <c r="F26" s="45">
        <v>49.3</v>
      </c>
      <c r="G26" s="55">
        <v>49</v>
      </c>
      <c r="H26" s="55">
        <v>50.6</v>
      </c>
      <c r="I26" s="55">
        <v>50.6</v>
      </c>
      <c r="J26" s="55">
        <v>51.7</v>
      </c>
      <c r="K26" s="55">
        <v>50.8</v>
      </c>
      <c r="L26" s="55">
        <v>50.8</v>
      </c>
      <c r="M26" s="55">
        <v>54.8</v>
      </c>
      <c r="N26" s="55">
        <v>54.6</v>
      </c>
      <c r="O26" s="70">
        <v>-3.6496350364962904E-3</v>
      </c>
      <c r="P26" s="68">
        <v>0.1165644171779141</v>
      </c>
      <c r="Q26" s="70">
        <v>0.11428571428571432</v>
      </c>
      <c r="R26" s="116"/>
      <c r="S26" s="116"/>
      <c r="T26" s="116"/>
      <c r="U26" s="117"/>
      <c r="V26" s="117"/>
      <c r="W26" s="117"/>
    </row>
    <row r="27" spans="1:23" ht="15.75" x14ac:dyDescent="0.25">
      <c r="A27" s="16" t="s">
        <v>23</v>
      </c>
      <c r="B27" s="44">
        <v>953.59999999999968</v>
      </c>
      <c r="C27" s="44">
        <v>932.10000000000014</v>
      </c>
      <c r="D27" s="44">
        <v>922.49999999999966</v>
      </c>
      <c r="E27" s="44">
        <v>937.80000000000052</v>
      </c>
      <c r="F27" s="44">
        <f>F5-F6-F11-F22</f>
        <v>982.49999999999977</v>
      </c>
      <c r="G27" s="54">
        <v>986.90000000000009</v>
      </c>
      <c r="H27" s="54">
        <v>1000.7</v>
      </c>
      <c r="I27" s="54">
        <v>958.60000000000025</v>
      </c>
      <c r="J27" s="54">
        <v>950.3</v>
      </c>
      <c r="K27" s="54">
        <v>982.90000000000043</v>
      </c>
      <c r="L27" s="54">
        <v>973.4</v>
      </c>
      <c r="M27" s="54">
        <v>929.80000000000018</v>
      </c>
      <c r="N27" s="54">
        <v>971.93999999999983</v>
      </c>
      <c r="O27" s="69">
        <v>4.5321574532157127E-2</v>
      </c>
      <c r="P27" s="74">
        <v>5.3593495934959545E-2</v>
      </c>
      <c r="Q27" s="69">
        <v>1.9232382550335769E-2</v>
      </c>
      <c r="R27" s="116"/>
      <c r="S27" s="116"/>
      <c r="T27" s="116"/>
      <c r="U27" s="117"/>
      <c r="V27" s="117"/>
      <c r="W27" s="117"/>
    </row>
    <row r="28" spans="1:23" ht="15.75" x14ac:dyDescent="0.25">
      <c r="A28" s="27" t="s">
        <v>24</v>
      </c>
      <c r="B28" s="45">
        <v>199.7</v>
      </c>
      <c r="C28" s="45">
        <v>188.7</v>
      </c>
      <c r="D28" s="45">
        <v>195.9</v>
      </c>
      <c r="E28" s="45">
        <v>189.5</v>
      </c>
      <c r="F28" s="45">
        <v>203.9</v>
      </c>
      <c r="G28" s="55">
        <v>195.5</v>
      </c>
      <c r="H28" s="55">
        <v>186</v>
      </c>
      <c r="I28" s="55">
        <v>164.3</v>
      </c>
      <c r="J28" s="55">
        <v>163.5</v>
      </c>
      <c r="K28" s="55">
        <v>206</v>
      </c>
      <c r="L28" s="55">
        <v>179.5</v>
      </c>
      <c r="M28" s="55">
        <v>143.9</v>
      </c>
      <c r="N28" s="55">
        <v>230.2</v>
      </c>
      <c r="O28" s="70">
        <v>0.59972202918693518</v>
      </c>
      <c r="P28" s="68">
        <v>0.17508933129147519</v>
      </c>
      <c r="Q28" s="70">
        <v>0.15272909364046061</v>
      </c>
      <c r="R28" s="116"/>
      <c r="S28" s="116"/>
      <c r="T28" s="116"/>
      <c r="U28" s="117"/>
      <c r="V28" s="117"/>
      <c r="W28" s="117"/>
    </row>
    <row r="29" spans="1:23" ht="15.75" x14ac:dyDescent="0.25">
      <c r="A29" s="27" t="s">
        <v>25</v>
      </c>
      <c r="B29" s="45">
        <v>357.3</v>
      </c>
      <c r="C29" s="45">
        <v>374.4</v>
      </c>
      <c r="D29" s="45">
        <v>370.7</v>
      </c>
      <c r="E29" s="45">
        <v>371.5</v>
      </c>
      <c r="F29" s="45">
        <v>388.4</v>
      </c>
      <c r="G29" s="55">
        <v>397.5</v>
      </c>
      <c r="H29" s="55">
        <v>396.9</v>
      </c>
      <c r="I29" s="55">
        <v>379.2</v>
      </c>
      <c r="J29" s="55">
        <v>385</v>
      </c>
      <c r="K29" s="55">
        <v>383.2</v>
      </c>
      <c r="L29" s="55">
        <v>400.5</v>
      </c>
      <c r="M29" s="55">
        <v>397.4</v>
      </c>
      <c r="N29" s="55">
        <v>420.9</v>
      </c>
      <c r="O29" s="70">
        <v>5.9134373427277342E-2</v>
      </c>
      <c r="P29" s="68">
        <v>0.13541947666576748</v>
      </c>
      <c r="Q29" s="70">
        <v>0.17800167926112498</v>
      </c>
      <c r="R29" s="116"/>
      <c r="S29" s="116"/>
      <c r="T29" s="116"/>
      <c r="U29" s="117"/>
      <c r="V29" s="117"/>
      <c r="W29" s="117"/>
    </row>
    <row r="30" spans="1:23" ht="18" x14ac:dyDescent="0.25">
      <c r="A30" s="27" t="s">
        <v>53</v>
      </c>
      <c r="B30" s="45">
        <v>396.59999999999962</v>
      </c>
      <c r="C30" s="45">
        <v>369.00000000000011</v>
      </c>
      <c r="D30" s="45">
        <v>355.89999999999969</v>
      </c>
      <c r="E30" s="45">
        <v>376.80000000000052</v>
      </c>
      <c r="F30" s="45">
        <f>F27-F28-F29</f>
        <v>390.19999999999982</v>
      </c>
      <c r="G30" s="55">
        <v>393.90000000000009</v>
      </c>
      <c r="H30" s="55">
        <v>417.80000000000007</v>
      </c>
      <c r="I30" s="55">
        <v>415.10000000000019</v>
      </c>
      <c r="J30" s="55">
        <v>401.79999999999995</v>
      </c>
      <c r="K30" s="55">
        <v>393.70000000000044</v>
      </c>
      <c r="L30" s="55">
        <v>393.4</v>
      </c>
      <c r="M30" s="55">
        <v>388.50000000000023</v>
      </c>
      <c r="N30" s="55">
        <v>320.8399999999998</v>
      </c>
      <c r="O30" s="70">
        <v>-0.17415701415701512</v>
      </c>
      <c r="P30" s="68">
        <v>-9.8510817645405813E-2</v>
      </c>
      <c r="Q30" s="70">
        <v>-0.19102370146243042</v>
      </c>
      <c r="R30" s="116"/>
      <c r="S30" s="116"/>
      <c r="T30" s="116"/>
      <c r="U30" s="117"/>
      <c r="V30" s="117"/>
      <c r="W30" s="117"/>
    </row>
    <row r="31" spans="1:23" ht="15.75" x14ac:dyDescent="0.25">
      <c r="A31" s="28" t="s">
        <v>26</v>
      </c>
      <c r="B31" s="44">
        <v>2455.3999999999996</v>
      </c>
      <c r="C31" s="44">
        <v>2444.2999999999997</v>
      </c>
      <c r="D31" s="44">
        <v>2521.9</v>
      </c>
      <c r="E31" s="44">
        <v>2539.9</v>
      </c>
      <c r="F31" s="44">
        <f>F32+F37</f>
        <v>2607.9999999999995</v>
      </c>
      <c r="G31" s="54">
        <v>2657.1</v>
      </c>
      <c r="H31" s="54">
        <v>2717.5</v>
      </c>
      <c r="I31" s="54">
        <v>2678.2000000000003</v>
      </c>
      <c r="J31" s="54">
        <v>2692.5000000000005</v>
      </c>
      <c r="K31" s="54">
        <v>2736</v>
      </c>
      <c r="L31" s="54">
        <v>2740.5</v>
      </c>
      <c r="M31" s="54">
        <v>2761.4</v>
      </c>
      <c r="N31" s="54">
        <v>2802.4999999999995</v>
      </c>
      <c r="O31" s="69">
        <v>1.4883754617222911E-2</v>
      </c>
      <c r="P31" s="74">
        <v>0.11126531583330013</v>
      </c>
      <c r="Q31" s="69">
        <v>0.14136189622872042</v>
      </c>
      <c r="R31" s="116"/>
      <c r="S31" s="116"/>
      <c r="T31" s="116"/>
      <c r="U31" s="117"/>
      <c r="V31" s="117"/>
      <c r="W31" s="117"/>
    </row>
    <row r="32" spans="1:23" ht="15.75" x14ac:dyDescent="0.25">
      <c r="A32" s="29" t="s">
        <v>27</v>
      </c>
      <c r="B32" s="46">
        <v>2251.2999999999997</v>
      </c>
      <c r="C32" s="46">
        <v>2259.1999999999998</v>
      </c>
      <c r="D32" s="46">
        <v>2319.9</v>
      </c>
      <c r="E32" s="46">
        <v>2342</v>
      </c>
      <c r="F32" s="46">
        <f>SUM(F33:F36)</f>
        <v>2400.2999999999997</v>
      </c>
      <c r="G32" s="56">
        <v>2436.1999999999998</v>
      </c>
      <c r="H32" s="56">
        <v>2503.1</v>
      </c>
      <c r="I32" s="56">
        <v>2473.6000000000004</v>
      </c>
      <c r="J32" s="56">
        <v>2470.7000000000003</v>
      </c>
      <c r="K32" s="56">
        <v>2508.9</v>
      </c>
      <c r="L32" s="56">
        <v>2528</v>
      </c>
      <c r="M32" s="56">
        <v>2547.9</v>
      </c>
      <c r="N32" s="56">
        <v>2578.8999999999996</v>
      </c>
      <c r="O32" s="71">
        <v>1.2166882530711298E-2</v>
      </c>
      <c r="P32" s="68">
        <v>0.11164274322169043</v>
      </c>
      <c r="Q32" s="71">
        <v>0.1455159241327233</v>
      </c>
      <c r="R32" s="116"/>
      <c r="S32" s="116"/>
      <c r="T32" s="116"/>
      <c r="U32" s="117"/>
      <c r="V32" s="117"/>
      <c r="W32" s="117"/>
    </row>
    <row r="33" spans="1:23" ht="15.75" x14ac:dyDescent="0.25">
      <c r="A33" s="30" t="s">
        <v>70</v>
      </c>
      <c r="B33" s="45">
        <v>433</v>
      </c>
      <c r="C33" s="45">
        <v>430.9</v>
      </c>
      <c r="D33" s="45">
        <v>401.7</v>
      </c>
      <c r="E33" s="45">
        <v>420.6</v>
      </c>
      <c r="F33" s="45">
        <v>406.2</v>
      </c>
      <c r="G33" s="55">
        <v>419.8</v>
      </c>
      <c r="H33" s="55">
        <v>474.3</v>
      </c>
      <c r="I33" s="55">
        <v>432.9</v>
      </c>
      <c r="J33" s="55">
        <v>419.9</v>
      </c>
      <c r="K33" s="55">
        <v>422.6</v>
      </c>
      <c r="L33" s="55">
        <v>433.7</v>
      </c>
      <c r="M33" s="55">
        <v>417</v>
      </c>
      <c r="N33" s="55">
        <v>426.5</v>
      </c>
      <c r="O33" s="70">
        <v>2.2781774580335812E-2</v>
      </c>
      <c r="P33" s="68">
        <v>6.173761513567344E-2</v>
      </c>
      <c r="Q33" s="70">
        <v>-1.5011547344110809E-2</v>
      </c>
      <c r="R33" s="116"/>
      <c r="S33" s="116"/>
      <c r="T33" s="116"/>
      <c r="U33" s="117"/>
      <c r="V33" s="117"/>
      <c r="W33" s="117"/>
    </row>
    <row r="34" spans="1:23" ht="15.75" x14ac:dyDescent="0.25">
      <c r="A34" s="30" t="s">
        <v>28</v>
      </c>
      <c r="B34" s="45">
        <v>239.1</v>
      </c>
      <c r="C34" s="45">
        <v>220.1</v>
      </c>
      <c r="D34" s="45">
        <v>224.2</v>
      </c>
      <c r="E34" s="45">
        <v>227.2</v>
      </c>
      <c r="F34" s="45">
        <v>269</v>
      </c>
      <c r="G34" s="55">
        <v>249</v>
      </c>
      <c r="H34" s="55">
        <v>247.8</v>
      </c>
      <c r="I34" s="55">
        <v>237.7</v>
      </c>
      <c r="J34" s="55">
        <v>237.5</v>
      </c>
      <c r="K34" s="55">
        <v>262.7</v>
      </c>
      <c r="L34" s="55">
        <v>247.2</v>
      </c>
      <c r="M34" s="55">
        <v>259.2</v>
      </c>
      <c r="N34" s="55">
        <v>268.5</v>
      </c>
      <c r="O34" s="70">
        <v>3.5879629629629761E-2</v>
      </c>
      <c r="P34" s="68">
        <v>0.19759143621766295</v>
      </c>
      <c r="Q34" s="70">
        <v>0.12296110414052697</v>
      </c>
      <c r="R34" s="116"/>
      <c r="S34" s="116"/>
      <c r="T34" s="116"/>
      <c r="U34" s="117"/>
      <c r="V34" s="117"/>
      <c r="W34" s="117"/>
    </row>
    <row r="35" spans="1:23" ht="15.75" x14ac:dyDescent="0.25">
      <c r="A35" s="30" t="s">
        <v>29</v>
      </c>
      <c r="B35" s="45">
        <v>1535.1</v>
      </c>
      <c r="C35" s="45">
        <v>1564.1</v>
      </c>
      <c r="D35" s="45">
        <v>1630.1</v>
      </c>
      <c r="E35" s="45">
        <v>1646.2</v>
      </c>
      <c r="F35" s="45">
        <v>1679</v>
      </c>
      <c r="G35" s="55">
        <v>1713.1</v>
      </c>
      <c r="H35" s="55">
        <v>1736.9</v>
      </c>
      <c r="I35" s="55">
        <v>1757.7</v>
      </c>
      <c r="J35" s="55">
        <v>1765</v>
      </c>
      <c r="K35" s="55">
        <v>1775.8</v>
      </c>
      <c r="L35" s="55">
        <v>1797.3</v>
      </c>
      <c r="M35" s="55">
        <v>1811.7</v>
      </c>
      <c r="N35" s="55">
        <v>1831.7</v>
      </c>
      <c r="O35" s="70">
        <v>1.1039355301650344E-2</v>
      </c>
      <c r="P35" s="68">
        <v>0.12367339427029034</v>
      </c>
      <c r="Q35" s="70">
        <v>0.19321216858836565</v>
      </c>
      <c r="R35" s="116"/>
      <c r="S35" s="116"/>
      <c r="T35" s="116"/>
      <c r="U35" s="117"/>
      <c r="V35" s="117"/>
      <c r="W35" s="117"/>
    </row>
    <row r="36" spans="1:23" ht="15.75" x14ac:dyDescent="0.25">
      <c r="A36" s="30" t="s">
        <v>30</v>
      </c>
      <c r="B36" s="45">
        <v>44.1</v>
      </c>
      <c r="C36" s="45">
        <v>44.1</v>
      </c>
      <c r="D36" s="45">
        <v>63.9</v>
      </c>
      <c r="E36" s="45">
        <v>48</v>
      </c>
      <c r="F36" s="45">
        <v>46.1</v>
      </c>
      <c r="G36" s="55">
        <v>54.3</v>
      </c>
      <c r="H36" s="55">
        <v>44.1</v>
      </c>
      <c r="I36" s="55">
        <v>45.3</v>
      </c>
      <c r="J36" s="55">
        <v>48.3</v>
      </c>
      <c r="K36" s="55">
        <v>47.8</v>
      </c>
      <c r="L36" s="55">
        <v>49.8</v>
      </c>
      <c r="M36" s="55">
        <v>60</v>
      </c>
      <c r="N36" s="55">
        <v>52.2</v>
      </c>
      <c r="O36" s="70">
        <v>-0.13</v>
      </c>
      <c r="P36" s="68">
        <v>-0.18309859154929575</v>
      </c>
      <c r="Q36" s="70">
        <v>0.18367346938775508</v>
      </c>
      <c r="R36" s="116"/>
      <c r="S36" s="116"/>
      <c r="T36" s="116"/>
      <c r="U36" s="117"/>
      <c r="V36" s="117"/>
      <c r="W36" s="117"/>
    </row>
    <row r="37" spans="1:23" ht="15.75" x14ac:dyDescent="0.25">
      <c r="A37" s="29" t="s">
        <v>31</v>
      </c>
      <c r="B37" s="48">
        <v>204.09999999999997</v>
      </c>
      <c r="C37" s="48">
        <v>185.1</v>
      </c>
      <c r="D37" s="48">
        <v>202</v>
      </c>
      <c r="E37" s="48">
        <v>197.89999999999998</v>
      </c>
      <c r="F37" s="48">
        <v>207.7</v>
      </c>
      <c r="G37" s="58">
        <v>220.89999999999998</v>
      </c>
      <c r="H37" s="58">
        <v>214.39999999999998</v>
      </c>
      <c r="I37" s="58">
        <v>204.6</v>
      </c>
      <c r="J37" s="58">
        <v>221.79999999999998</v>
      </c>
      <c r="K37" s="58">
        <v>227.1</v>
      </c>
      <c r="L37" s="58">
        <v>212.5</v>
      </c>
      <c r="M37" s="58">
        <v>213.5</v>
      </c>
      <c r="N37" s="58">
        <v>223.6</v>
      </c>
      <c r="O37" s="72">
        <v>4.730679156908657E-2</v>
      </c>
      <c r="P37" s="68">
        <v>0.1069306930693068</v>
      </c>
      <c r="Q37" s="72">
        <v>9.5541401273885551E-2</v>
      </c>
      <c r="R37" s="116"/>
      <c r="S37" s="116"/>
      <c r="T37" s="116"/>
      <c r="U37" s="117"/>
      <c r="V37" s="117"/>
      <c r="W37" s="117"/>
    </row>
    <row r="38" spans="1:23" ht="18" x14ac:dyDescent="0.25">
      <c r="A38" s="31" t="s">
        <v>32</v>
      </c>
      <c r="B38" s="98" t="s">
        <v>55</v>
      </c>
      <c r="C38" s="98" t="s">
        <v>55</v>
      </c>
      <c r="D38" s="51">
        <v>2.5506015949361516E-2</v>
      </c>
      <c r="E38" s="98" t="s">
        <v>55</v>
      </c>
      <c r="F38" s="98"/>
      <c r="G38" s="95">
        <v>2.6082943434807691E-2</v>
      </c>
      <c r="H38" s="59" t="s">
        <v>55</v>
      </c>
      <c r="I38" s="59" t="s">
        <v>55</v>
      </c>
      <c r="J38" s="92">
        <v>2.6051032362138234E-2</v>
      </c>
      <c r="K38" s="59"/>
      <c r="L38" s="59" t="s">
        <v>55</v>
      </c>
      <c r="M38" s="59">
        <v>2.6489900904598664E-2</v>
      </c>
      <c r="N38" s="59" t="s">
        <v>55</v>
      </c>
      <c r="O38" s="100"/>
      <c r="P38" s="120"/>
      <c r="Q38" s="120"/>
      <c r="R38" s="116"/>
      <c r="S38" s="116"/>
      <c r="T38" s="116"/>
      <c r="U38" s="117"/>
      <c r="V38" s="117"/>
      <c r="W38" s="117"/>
    </row>
    <row r="39" spans="1:23" ht="18" x14ac:dyDescent="0.25">
      <c r="A39" s="31" t="s">
        <v>33</v>
      </c>
      <c r="B39" s="98" t="s">
        <v>55</v>
      </c>
      <c r="C39" s="98" t="s">
        <v>55</v>
      </c>
      <c r="D39" s="51">
        <v>6.8194948441982609E-2</v>
      </c>
      <c r="E39" s="98" t="s">
        <v>55</v>
      </c>
      <c r="F39" s="98"/>
      <c r="G39" s="95">
        <v>6.7688531896769197E-2</v>
      </c>
      <c r="H39" s="59" t="s">
        <v>55</v>
      </c>
      <c r="I39" s="59" t="s">
        <v>55</v>
      </c>
      <c r="J39" s="92">
        <v>6.7409309697462269E-2</v>
      </c>
      <c r="K39" s="59"/>
      <c r="L39" s="59" t="s">
        <v>55</v>
      </c>
      <c r="M39" s="59">
        <v>6.5738117232828311E-2</v>
      </c>
      <c r="N39" s="59" t="s">
        <v>55</v>
      </c>
      <c r="O39" s="101"/>
      <c r="P39" s="120"/>
      <c r="Q39" s="120"/>
      <c r="R39" s="116"/>
      <c r="S39" s="116"/>
      <c r="T39" s="116"/>
      <c r="U39" s="117"/>
      <c r="V39" s="117"/>
      <c r="W39" s="117"/>
    </row>
    <row r="40" spans="1:23" ht="17.25" x14ac:dyDescent="0.25">
      <c r="A40" s="32" t="s">
        <v>34</v>
      </c>
      <c r="B40" s="49">
        <v>469.90000000000003</v>
      </c>
      <c r="C40" s="49">
        <v>481.5</v>
      </c>
      <c r="D40" s="49">
        <v>489.29999999999995</v>
      </c>
      <c r="E40" s="49">
        <v>496.79999999999995</v>
      </c>
      <c r="F40" s="49">
        <v>501.5</v>
      </c>
      <c r="G40" s="60">
        <v>476.6</v>
      </c>
      <c r="H40" s="60">
        <v>480</v>
      </c>
      <c r="I40" s="60">
        <v>487.79999999999995</v>
      </c>
      <c r="J40" s="60">
        <v>495.20000000000005</v>
      </c>
      <c r="K40" s="60">
        <v>502.6</v>
      </c>
      <c r="L40" s="60">
        <v>511.70000000000005</v>
      </c>
      <c r="M40" s="60">
        <v>519.5</v>
      </c>
      <c r="N40" s="60">
        <v>522.79999999999995</v>
      </c>
      <c r="O40" s="73">
        <v>6.3522617901827783E-3</v>
      </c>
      <c r="P40" s="73">
        <v>6.8465154302064235E-2</v>
      </c>
      <c r="Q40" s="73">
        <v>0.11257714407320685</v>
      </c>
      <c r="R40" s="116"/>
      <c r="S40" s="116"/>
      <c r="T40" s="116"/>
      <c r="U40" s="117"/>
      <c r="V40" s="117"/>
      <c r="W40" s="117"/>
    </row>
    <row r="41" spans="1:23" ht="15.75" x14ac:dyDescent="0.25">
      <c r="A41" s="33" t="s">
        <v>35</v>
      </c>
      <c r="B41" s="45">
        <v>119.2</v>
      </c>
      <c r="C41" s="45">
        <v>119</v>
      </c>
      <c r="D41" s="45">
        <v>103.4</v>
      </c>
      <c r="E41" s="45">
        <v>103.7</v>
      </c>
      <c r="F41" s="45">
        <v>103.9</v>
      </c>
      <c r="G41" s="55">
        <v>102.6</v>
      </c>
      <c r="H41" s="55">
        <v>103.30000000000001</v>
      </c>
      <c r="I41" s="55">
        <v>103.60000000000001</v>
      </c>
      <c r="J41" s="55">
        <v>100</v>
      </c>
      <c r="K41" s="55">
        <v>99.9</v>
      </c>
      <c r="L41" s="55">
        <v>100.1</v>
      </c>
      <c r="M41" s="55">
        <v>98</v>
      </c>
      <c r="N41" s="55">
        <v>96.65</v>
      </c>
      <c r="O41" s="70">
        <v>-1.2999999999999999E-2</v>
      </c>
      <c r="P41" s="73">
        <v>-6.5280464216634471E-2</v>
      </c>
      <c r="Q41" s="70">
        <v>-0.18917785234899331</v>
      </c>
      <c r="R41" s="116"/>
      <c r="S41" s="116"/>
      <c r="T41" s="116"/>
      <c r="U41" s="117"/>
      <c r="V41" s="117"/>
      <c r="W41" s="117"/>
    </row>
    <row r="42" spans="1:23" ht="15.75" x14ac:dyDescent="0.25">
      <c r="A42" s="34" t="s">
        <v>36</v>
      </c>
      <c r="B42" s="50">
        <v>39</v>
      </c>
      <c r="C42" s="50">
        <v>39.1</v>
      </c>
      <c r="D42" s="50">
        <v>37.4</v>
      </c>
      <c r="E42" s="50">
        <v>37.700000000000003</v>
      </c>
      <c r="F42" s="50">
        <v>37.9</v>
      </c>
      <c r="G42" s="61">
        <v>37.200000000000003</v>
      </c>
      <c r="H42" s="61">
        <v>37.299999999999997</v>
      </c>
      <c r="I42" s="61">
        <v>36.700000000000003</v>
      </c>
      <c r="J42" s="61">
        <v>36.1</v>
      </c>
      <c r="K42" s="61">
        <v>36.5</v>
      </c>
      <c r="L42" s="61">
        <v>37</v>
      </c>
      <c r="M42" s="61">
        <v>37.4</v>
      </c>
      <c r="N42" s="61">
        <v>36.5</v>
      </c>
      <c r="O42" s="70">
        <v>-2.4064171122994638E-2</v>
      </c>
      <c r="P42" s="73">
        <v>-2.4064171122994638E-2</v>
      </c>
      <c r="Q42" s="70">
        <v>-6.4102564102564097E-2</v>
      </c>
      <c r="R42" s="116"/>
      <c r="S42" s="116"/>
      <c r="T42" s="116"/>
      <c r="U42" s="117"/>
      <c r="V42" s="117"/>
      <c r="W42" s="117"/>
    </row>
    <row r="43" spans="1:23" ht="17.25" x14ac:dyDescent="0.25">
      <c r="A43" s="35" t="s">
        <v>37</v>
      </c>
      <c r="B43" s="11">
        <v>0.75888468122651398</v>
      </c>
      <c r="C43" s="11">
        <v>0.76853101263912127</v>
      </c>
      <c r="D43" s="11">
        <v>0.73935399326431839</v>
      </c>
      <c r="E43" s="11">
        <v>0.73014679437903818</v>
      </c>
      <c r="F43" s="11">
        <v>0.72</v>
      </c>
      <c r="G43" s="62">
        <v>0.72386358396287087</v>
      </c>
      <c r="H43" s="62">
        <v>0.71355322058529169</v>
      </c>
      <c r="I43" s="62">
        <v>0.72161254100126171</v>
      </c>
      <c r="J43" s="62">
        <v>0.72648769878113539</v>
      </c>
      <c r="K43" s="62">
        <v>0.71299999999999997</v>
      </c>
      <c r="L43" s="62">
        <v>0.71351435581442635</v>
      </c>
      <c r="M43" s="62">
        <v>0.72937446385094074</v>
      </c>
      <c r="N43" s="62">
        <v>0.72814718254304356</v>
      </c>
      <c r="O43" s="69">
        <v>-1.68264913117111E-3</v>
      </c>
      <c r="P43" s="118">
        <v>-1.5157571100408496E-2</v>
      </c>
      <c r="Q43" s="69">
        <v>-4.0503517126992628E-2</v>
      </c>
      <c r="R43" s="116"/>
      <c r="S43" s="116"/>
      <c r="T43" s="116"/>
      <c r="U43" s="117"/>
      <c r="V43" s="117"/>
      <c r="W43" s="117"/>
    </row>
    <row r="44" spans="1:23" ht="17.25" x14ac:dyDescent="0.25">
      <c r="A44" s="32" t="s">
        <v>78</v>
      </c>
      <c r="B44" s="12">
        <v>0.1886781709706131</v>
      </c>
      <c r="C44" s="12">
        <v>0.19026723940004181</v>
      </c>
      <c r="D44" s="12">
        <v>0.20374526572370869</v>
      </c>
      <c r="E44" s="96">
        <v>0.2042986537217121</v>
      </c>
      <c r="F44" s="96">
        <v>0.20451707758014248</v>
      </c>
      <c r="G44" s="63">
        <v>0.20316646549320297</v>
      </c>
      <c r="H44" s="63">
        <v>0.20765905776620444</v>
      </c>
      <c r="I44" s="63">
        <v>0.2112422790425213</v>
      </c>
      <c r="J44" s="63">
        <v>0.20592132103165908</v>
      </c>
      <c r="K44" s="64">
        <v>0.20362341376102369</v>
      </c>
      <c r="L44" s="64">
        <v>0.20876460445959352</v>
      </c>
      <c r="M44" s="63">
        <v>0.21155625181330565</v>
      </c>
      <c r="N44" s="63">
        <v>0.20666175212680901</v>
      </c>
      <c r="O44" s="71">
        <v>-2.1536833699088542E-2</v>
      </c>
      <c r="P44" s="119">
        <v>1.5974527136767502E-2</v>
      </c>
      <c r="Q44" s="71">
        <v>9.7106246764712134E-2</v>
      </c>
      <c r="R44" s="116"/>
      <c r="S44" s="116"/>
      <c r="T44" s="116"/>
      <c r="U44" s="117"/>
      <c r="V44" s="117"/>
      <c r="W44" s="117"/>
    </row>
    <row r="45" spans="1:23" ht="17.25" x14ac:dyDescent="0.25">
      <c r="A45" s="36" t="s">
        <v>79</v>
      </c>
      <c r="B45" s="99" t="s">
        <v>55</v>
      </c>
      <c r="C45" s="99" t="s">
        <v>55</v>
      </c>
      <c r="D45" s="52">
        <v>0.17939001826486226</v>
      </c>
      <c r="E45" s="99" t="s">
        <v>55</v>
      </c>
      <c r="F45" s="99" t="s">
        <v>55</v>
      </c>
      <c r="G45" s="93">
        <v>0.17982825619435072</v>
      </c>
      <c r="H45" s="65" t="s">
        <v>55</v>
      </c>
      <c r="I45" s="65" t="s">
        <v>55</v>
      </c>
      <c r="J45" s="65">
        <v>0.18272225210736215</v>
      </c>
      <c r="K45" s="65" t="s">
        <v>55</v>
      </c>
      <c r="L45" s="65" t="s">
        <v>55</v>
      </c>
      <c r="M45" s="102">
        <v>0.18624482645010559</v>
      </c>
      <c r="N45" s="102" t="s">
        <v>55</v>
      </c>
      <c r="O45" s="105"/>
      <c r="P45" s="106"/>
      <c r="Q45" s="107"/>
      <c r="R45" s="116"/>
      <c r="S45" s="116"/>
      <c r="T45" s="116"/>
      <c r="U45" s="117"/>
      <c r="V45" s="117"/>
      <c r="W45" s="117"/>
    </row>
    <row r="46" spans="1:23" ht="15.75" x14ac:dyDescent="0.25">
      <c r="A46" s="37" t="s">
        <v>68</v>
      </c>
      <c r="B46" s="99" t="s">
        <v>55</v>
      </c>
      <c r="C46" s="99" t="s">
        <v>55</v>
      </c>
      <c r="D46" s="52">
        <v>0.16620640308494838</v>
      </c>
      <c r="E46" s="99" t="s">
        <v>55</v>
      </c>
      <c r="F46" s="99" t="s">
        <v>55</v>
      </c>
      <c r="G46" s="93">
        <v>0.16680041654313671</v>
      </c>
      <c r="H46" s="65" t="s">
        <v>55</v>
      </c>
      <c r="I46" s="65" t="s">
        <v>55</v>
      </c>
      <c r="J46" s="65">
        <v>0.16978117130251863</v>
      </c>
      <c r="K46" s="65" t="s">
        <v>55</v>
      </c>
      <c r="L46" s="65" t="s">
        <v>55</v>
      </c>
      <c r="M46" s="102">
        <v>0.17156255286550362</v>
      </c>
      <c r="N46" s="102" t="s">
        <v>55</v>
      </c>
      <c r="O46" s="108"/>
      <c r="P46" s="109"/>
      <c r="Q46" s="110"/>
      <c r="R46" s="116"/>
      <c r="S46" s="116"/>
      <c r="T46" s="116"/>
      <c r="U46" s="117"/>
      <c r="V46" s="117"/>
      <c r="W46" s="117"/>
    </row>
    <row r="47" spans="1:23" ht="17.25" x14ac:dyDescent="0.25">
      <c r="A47" s="77" t="s">
        <v>69</v>
      </c>
      <c r="B47" s="99" t="s">
        <v>55</v>
      </c>
      <c r="C47" s="99" t="s">
        <v>55</v>
      </c>
      <c r="D47" s="42">
        <v>0.14874599589711784</v>
      </c>
      <c r="E47" s="99" t="s">
        <v>55</v>
      </c>
      <c r="F47" s="99" t="s">
        <v>55</v>
      </c>
      <c r="G47" s="94">
        <v>0.14978972793004902</v>
      </c>
      <c r="H47" s="78" t="s">
        <v>55</v>
      </c>
      <c r="I47" s="78" t="s">
        <v>55</v>
      </c>
      <c r="J47" s="78">
        <v>0.15262431370783947</v>
      </c>
      <c r="K47" s="65" t="s">
        <v>55</v>
      </c>
      <c r="L47" s="65" t="s">
        <v>55</v>
      </c>
      <c r="M47" s="102">
        <v>0.15477221469722646</v>
      </c>
      <c r="N47" s="102" t="s">
        <v>55</v>
      </c>
      <c r="O47" s="108"/>
      <c r="P47" s="109"/>
      <c r="Q47" s="110"/>
      <c r="R47" s="116"/>
      <c r="S47" s="116"/>
      <c r="T47" s="116"/>
      <c r="U47" s="117"/>
      <c r="V47" s="117"/>
      <c r="W47" s="117"/>
    </row>
    <row r="48" spans="1:23" ht="15.75" x14ac:dyDescent="0.25">
      <c r="A48" s="79"/>
      <c r="B48" s="97"/>
      <c r="C48" s="97"/>
      <c r="D48" s="84"/>
      <c r="E48" s="97"/>
      <c r="F48" s="97"/>
      <c r="G48" s="85"/>
      <c r="H48" s="80"/>
      <c r="I48" s="80"/>
      <c r="J48" s="85"/>
      <c r="K48" s="103"/>
      <c r="L48" s="90"/>
      <c r="M48" s="90"/>
      <c r="N48" s="90"/>
      <c r="O48" s="108"/>
      <c r="P48" s="109"/>
      <c r="Q48" s="110"/>
    </row>
    <row r="49" spans="1:17" ht="15.75" x14ac:dyDescent="0.25">
      <c r="A49" s="35" t="s">
        <v>38</v>
      </c>
      <c r="B49" s="81"/>
      <c r="C49" s="81"/>
      <c r="D49" s="81"/>
      <c r="E49" s="81"/>
      <c r="F49" s="81"/>
      <c r="G49" s="82"/>
      <c r="H49" s="82"/>
      <c r="I49" s="82"/>
      <c r="J49" s="91"/>
      <c r="K49" s="104"/>
      <c r="L49" s="104"/>
      <c r="M49" s="104"/>
      <c r="N49" s="104"/>
      <c r="O49" s="108"/>
      <c r="P49" s="109"/>
      <c r="Q49" s="110"/>
    </row>
    <row r="50" spans="1:17" ht="15.75" x14ac:dyDescent="0.25">
      <c r="A50" s="38" t="s">
        <v>39</v>
      </c>
      <c r="B50" s="86" t="s">
        <v>55</v>
      </c>
      <c r="C50" s="86" t="s">
        <v>55</v>
      </c>
      <c r="D50" s="86">
        <v>22</v>
      </c>
      <c r="E50" s="87"/>
      <c r="F50" s="87"/>
      <c r="G50" s="66">
        <v>23</v>
      </c>
      <c r="H50" s="66" t="s">
        <v>55</v>
      </c>
      <c r="I50" s="66" t="s">
        <v>55</v>
      </c>
      <c r="J50" s="66">
        <v>23</v>
      </c>
      <c r="K50" s="66" t="s">
        <v>55</v>
      </c>
      <c r="L50" s="66" t="s">
        <v>55</v>
      </c>
      <c r="M50" s="114">
        <v>23</v>
      </c>
      <c r="N50" s="114" t="s">
        <v>55</v>
      </c>
      <c r="O50" s="108"/>
      <c r="P50" s="109"/>
      <c r="Q50" s="110"/>
    </row>
    <row r="51" spans="1:17" ht="15.75" x14ac:dyDescent="0.25">
      <c r="A51" s="38" t="s">
        <v>40</v>
      </c>
      <c r="B51" s="86" t="s">
        <v>55</v>
      </c>
      <c r="C51" s="86" t="s">
        <v>55</v>
      </c>
      <c r="D51" s="86">
        <v>39</v>
      </c>
      <c r="E51" s="87"/>
      <c r="F51" s="87"/>
      <c r="G51" s="66">
        <v>38</v>
      </c>
      <c r="H51" s="66" t="s">
        <v>55</v>
      </c>
      <c r="I51" s="66" t="s">
        <v>55</v>
      </c>
      <c r="J51" s="66">
        <v>38</v>
      </c>
      <c r="K51" s="66" t="s">
        <v>55</v>
      </c>
      <c r="L51" s="66" t="s">
        <v>55</v>
      </c>
      <c r="M51" s="114">
        <v>38</v>
      </c>
      <c r="N51" s="114" t="s">
        <v>55</v>
      </c>
      <c r="O51" s="108"/>
      <c r="P51" s="109"/>
      <c r="Q51" s="110"/>
    </row>
    <row r="52" spans="1:17" ht="17.25" x14ac:dyDescent="0.25">
      <c r="A52" s="39" t="s">
        <v>81</v>
      </c>
      <c r="B52" s="86" t="s">
        <v>55</v>
      </c>
      <c r="C52" s="86" t="s">
        <v>55</v>
      </c>
      <c r="D52" s="86">
        <v>7</v>
      </c>
      <c r="E52" s="87"/>
      <c r="F52" s="87"/>
      <c r="G52" s="66">
        <v>7</v>
      </c>
      <c r="H52" s="66" t="s">
        <v>55</v>
      </c>
      <c r="I52" s="66" t="s">
        <v>55</v>
      </c>
      <c r="J52" s="66">
        <v>7</v>
      </c>
      <c r="K52" s="66" t="s">
        <v>55</v>
      </c>
      <c r="L52" s="66" t="s">
        <v>55</v>
      </c>
      <c r="M52" s="114">
        <v>7</v>
      </c>
      <c r="N52" s="114" t="s">
        <v>55</v>
      </c>
      <c r="O52" s="108"/>
      <c r="P52" s="109"/>
      <c r="Q52" s="110"/>
    </row>
    <row r="53" spans="1:17" ht="15.75" x14ac:dyDescent="0.25">
      <c r="A53" s="83" t="s">
        <v>41</v>
      </c>
      <c r="B53" s="84" t="s">
        <v>55</v>
      </c>
      <c r="C53" s="84" t="s">
        <v>55</v>
      </c>
      <c r="D53" s="88">
        <v>0.11358109601827515</v>
      </c>
      <c r="E53" s="84"/>
      <c r="F53" s="84"/>
      <c r="G53" s="64">
        <v>0.11590081090609942</v>
      </c>
      <c r="H53" s="64" t="s">
        <v>55</v>
      </c>
      <c r="I53" s="64" t="s">
        <v>55</v>
      </c>
      <c r="J53" s="64">
        <v>0.11500626421047748</v>
      </c>
      <c r="K53" s="64" t="s">
        <v>55</v>
      </c>
      <c r="L53" s="64" t="s">
        <v>55</v>
      </c>
      <c r="M53" s="64">
        <v>0.11520548878842267</v>
      </c>
      <c r="N53" s="64" t="s">
        <v>55</v>
      </c>
      <c r="O53" s="108"/>
      <c r="P53" s="109"/>
      <c r="Q53" s="110"/>
    </row>
    <row r="54" spans="1:17" ht="15.75" x14ac:dyDescent="0.25">
      <c r="A54" s="38" t="s">
        <v>42</v>
      </c>
      <c r="B54" s="86" t="s">
        <v>55</v>
      </c>
      <c r="C54" s="86" t="s">
        <v>55</v>
      </c>
      <c r="D54" s="86">
        <v>53</v>
      </c>
      <c r="E54" s="87"/>
      <c r="F54" s="87"/>
      <c r="G54" s="67">
        <v>52</v>
      </c>
      <c r="H54" s="67" t="s">
        <v>55</v>
      </c>
      <c r="I54" s="67" t="s">
        <v>55</v>
      </c>
      <c r="J54" s="67">
        <v>52</v>
      </c>
      <c r="K54" s="67" t="s">
        <v>55</v>
      </c>
      <c r="L54" s="67" t="s">
        <v>55</v>
      </c>
      <c r="M54" s="115">
        <v>52</v>
      </c>
      <c r="N54" s="115" t="s">
        <v>55</v>
      </c>
      <c r="O54" s="108"/>
      <c r="P54" s="109"/>
      <c r="Q54" s="110"/>
    </row>
    <row r="55" spans="1:17" ht="15.75" x14ac:dyDescent="0.25">
      <c r="A55" s="38" t="s">
        <v>43</v>
      </c>
      <c r="B55" s="86" t="s">
        <v>55</v>
      </c>
      <c r="C55" s="86" t="s">
        <v>55</v>
      </c>
      <c r="D55" s="86">
        <v>8</v>
      </c>
      <c r="E55" s="87"/>
      <c r="F55" s="87"/>
      <c r="G55" s="67">
        <v>9</v>
      </c>
      <c r="H55" s="67" t="s">
        <v>55</v>
      </c>
      <c r="I55" s="67" t="s">
        <v>55</v>
      </c>
      <c r="J55" s="67">
        <v>9</v>
      </c>
      <c r="K55" s="67" t="s">
        <v>55</v>
      </c>
      <c r="L55" s="67" t="s">
        <v>55</v>
      </c>
      <c r="M55" s="115">
        <v>9</v>
      </c>
      <c r="N55" s="115" t="s">
        <v>55</v>
      </c>
      <c r="O55" s="108"/>
      <c r="P55" s="109"/>
      <c r="Q55" s="110"/>
    </row>
    <row r="56" spans="1:17" ht="15.75" x14ac:dyDescent="0.25">
      <c r="A56" s="83" t="s">
        <v>44</v>
      </c>
      <c r="B56" s="84" t="s">
        <v>55</v>
      </c>
      <c r="C56" s="84" t="s">
        <v>55</v>
      </c>
      <c r="D56" s="88">
        <v>0.17241040505023211</v>
      </c>
      <c r="E56" s="84"/>
      <c r="F56" s="84"/>
      <c r="G56" s="64">
        <v>0.1714184980608767</v>
      </c>
      <c r="H56" s="64" t="s">
        <v>55</v>
      </c>
      <c r="I56" s="64" t="s">
        <v>55</v>
      </c>
      <c r="J56" s="64">
        <v>0.17474827154192382</v>
      </c>
      <c r="K56" s="64" t="s">
        <v>55</v>
      </c>
      <c r="L56" s="64" t="s">
        <v>55</v>
      </c>
      <c r="M56" s="64">
        <v>0.17443260558420609</v>
      </c>
      <c r="N56" s="64" t="s">
        <v>55</v>
      </c>
      <c r="O56" s="111"/>
      <c r="P56" s="112"/>
      <c r="Q56" s="113"/>
    </row>
    <row r="57" spans="1:17" ht="15.75" x14ac:dyDescent="0.25">
      <c r="A57" s="3"/>
      <c r="B57" s="4"/>
      <c r="C57" s="4"/>
      <c r="D57" s="4"/>
      <c r="E57" s="4"/>
      <c r="F57" s="4"/>
      <c r="G57" s="4"/>
      <c r="H57" s="4"/>
      <c r="I57" s="4"/>
      <c r="J57" s="4"/>
      <c r="K57" s="4"/>
      <c r="L57" s="4"/>
      <c r="M57" s="4"/>
      <c r="N57" s="4"/>
      <c r="O57" s="2"/>
      <c r="P57" s="5"/>
      <c r="Q57" s="89"/>
    </row>
    <row r="58" spans="1:17" x14ac:dyDescent="0.25">
      <c r="A58" s="6" t="s">
        <v>73</v>
      </c>
    </row>
    <row r="59" spans="1:17" x14ac:dyDescent="0.25">
      <c r="A59" s="6" t="s">
        <v>65</v>
      </c>
    </row>
    <row r="60" spans="1:17" ht="18" x14ac:dyDescent="0.25">
      <c r="A60" s="7" t="s">
        <v>45</v>
      </c>
    </row>
    <row r="61" spans="1:17" ht="18" x14ac:dyDescent="0.25">
      <c r="A61" s="6" t="s">
        <v>46</v>
      </c>
    </row>
    <row r="62" spans="1:17" ht="18" x14ac:dyDescent="0.25">
      <c r="A62" s="6" t="s">
        <v>47</v>
      </c>
    </row>
    <row r="63" spans="1:17" ht="18" x14ac:dyDescent="0.25">
      <c r="A63" s="6" t="s">
        <v>48</v>
      </c>
    </row>
    <row r="64" spans="1:17" ht="18" x14ac:dyDescent="0.25">
      <c r="A64" s="8" t="s">
        <v>49</v>
      </c>
    </row>
    <row r="65" spans="1:1" ht="18" x14ac:dyDescent="0.25">
      <c r="A65" s="8" t="s">
        <v>50</v>
      </c>
    </row>
    <row r="66" spans="1:1" ht="18" x14ac:dyDescent="0.25">
      <c r="A66" s="9" t="s">
        <v>51</v>
      </c>
    </row>
    <row r="67" spans="1:1" ht="18" x14ac:dyDescent="0.25">
      <c r="A67" s="10" t="s">
        <v>52</v>
      </c>
    </row>
    <row r="68" spans="1:1" ht="18" x14ac:dyDescent="0.25">
      <c r="A68" s="10" t="s">
        <v>77</v>
      </c>
    </row>
    <row r="69" spans="1:1" x14ac:dyDescent="0.25">
      <c r="A69" s="6" t="s">
        <v>54</v>
      </c>
    </row>
    <row r="70" spans="1:1" x14ac:dyDescent="0.25">
      <c r="A70" s="6" t="s">
        <v>85</v>
      </c>
    </row>
    <row r="71" spans="1:1" ht="18" x14ac:dyDescent="0.25">
      <c r="A71" s="10" t="s">
        <v>80</v>
      </c>
    </row>
    <row r="72" spans="1:1" ht="18" x14ac:dyDescent="0.25">
      <c r="A72" s="7" t="s">
        <v>82</v>
      </c>
    </row>
  </sheetData>
  <mergeCells count="2">
    <mergeCell ref="A2:Q2"/>
    <mergeCell ref="A3:Q3"/>
  </mergeCells>
  <conditionalFormatting sqref="U5:W47">
    <cfRule type="colorScale" priority="1">
      <colorScale>
        <cfvo type="min"/>
        <cfvo type="max"/>
        <color rgb="FFFF7128"/>
        <color rgb="FFFFEF9C"/>
      </colorScale>
    </cfRule>
    <cfRule type="cellIs" dxfId="0" priority="2" operator="greaterThan">
      <formula>0</formula>
    </cfRule>
  </conditionalFormatting>
  <pageMargins left="0.7" right="0.7" top="0.75" bottom="0.75" header="0.3" footer="0.3"/>
  <pageSetup paperSize="9" scale="42" orientation="landscape" verticalDpi="0" r:id="rId1"/>
  <headerFooter>
    <oddHeader>&amp;L&amp;"Calibri"&amp;10&amp;K317100CBUAE 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UAE_BI_ALL_ARB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Khalid Suliman [Ext]</dc:creator>
  <cp:lastModifiedBy>Klaithm Sultan Aljaberi</cp:lastModifiedBy>
  <cp:lastPrinted>2023-12-20T11:51:48Z</cp:lastPrinted>
  <dcterms:created xsi:type="dcterms:W3CDTF">2023-12-07T05:23:19Z</dcterms:created>
  <dcterms:modified xsi:type="dcterms:W3CDTF">2024-12-27T08:15:14Z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{46457A2C-B45C-4043-9D17-78DC879BF4BE}</vt:lpwstr>
  </property>
  <property fmtid="{D5CDD505-2E9C-101B-9397-08002B2CF9AE}" pid="3" name="MSIP_Label_2f29d493-52b1-4291-ba67-8ef6d501cf33_Enabled">
    <vt:lpwstr>true</vt:lpwstr>
  </property>
  <property fmtid="{D5CDD505-2E9C-101B-9397-08002B2CF9AE}" pid="4" name="MSIP_Label_2f29d493-52b1-4291-ba67-8ef6d501cf33_SetDate">
    <vt:lpwstr>2024-12-13T06:30:42Z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ec2b701a-1fd3-4b61-932d-b9b61cd7af7b</vt:lpwstr>
  </property>
  <property fmtid="{D5CDD505-2E9C-101B-9397-08002B2CF9AE}" pid="9" name="MSIP_Label_2f29d493-52b1-4291-ba67-8ef6d501cf33_ContentBits">
    <vt:lpwstr>1</vt:lpwstr>
  </property>
</Properties>
</file>