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6690" tabRatio="605" activeTab="0"/>
  </bookViews>
  <sheets>
    <sheet name="UAE BI-Conv &amp; Islamic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<sst xmlns="http://schemas.openxmlformats.org/spreadsheetml/2006/main" count="95" uniqueCount="61">
  <si>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(End of month, figures in billions of Dirhams unless otherwise indicated)</t>
  </si>
  <si>
    <t>Dec</t>
  </si>
  <si>
    <t>% 
Month -on-Month</t>
  </si>
  <si>
    <t xml:space="preserve">% 
Year -on- Year 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</si>
  <si>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</si>
  <si>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</si>
  <si>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</si>
  <si>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</si>
  <si>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</si>
  <si>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</si>
  <si>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</si>
  <si>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</si>
  <si>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</si>
  <si>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</si>
  <si>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</si>
  <si>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</si>
  <si>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</si>
  <si>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</si>
  <si>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</si>
  <si>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</si>
  <si>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CB</t>
  </si>
  <si>
    <t>IB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</si>
  <si>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</si>
  <si>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</si>
  <si>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</si>
  <si>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</si>
  <si>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</si>
  <si>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</si>
  <si>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</si>
  <si>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</si>
  <si>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</si>
  <si>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</si>
  <si>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</si>
  <si>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% 
Year -on- Year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</si>
  <si>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</si>
  <si>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</si>
  <si>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</si>
  <si>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</si>
  <si>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</si>
  <si>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</si>
  <si>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</si>
  <si>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</si>
  <si>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</si>
  <si>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</si>
  <si>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</si>
  <si>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Conventional Banks (CB) &amp; Islamic Banks (IB) *</t>
  </si>
  <si>
    <t>Oct</t>
  </si>
  <si>
    <t>Nov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</si>
  <si>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</si>
  <si>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</si>
  <si>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</si>
  <si>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</si>
  <si>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</si>
  <si>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</si>
  <si>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</si>
  <si>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</si>
  <si>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</si>
  <si>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</si>
  <si>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% 
Year -to-Date</t>
  </si>
  <si>
    <t>* Data consists of 53 Conventional Banks &amp; 8 Islamic Banks</t>
  </si>
  <si>
    <t>Nov **</t>
  </si>
</sst>
</file>

<file path=xl/styles.xml><?xml version="1.0" encoding="utf-8"?>
<styleSheet xmlns="http://schemas.openxmlformats.org/spreadsheetml/2006/main">
  <numFmts count="3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vertical="center"/>
      <protection/>
    </xf>
    <xf numFmtId="0" fontId="6" fillId="0" borderId="12" xfId="67" applyNumberFormat="1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vertical="center"/>
      <protection/>
    </xf>
    <xf numFmtId="0" fontId="8" fillId="33" borderId="12" xfId="67" applyFont="1" applyFill="1" applyBorder="1" applyAlignment="1">
      <alignment horizontal="left" vertical="center"/>
      <protection/>
    </xf>
    <xf numFmtId="0" fontId="9" fillId="0" borderId="12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vertical="center" indent="6"/>
      <protection/>
    </xf>
    <xf numFmtId="0" fontId="9" fillId="0" borderId="12" xfId="67" applyFont="1" applyFill="1" applyBorder="1" applyAlignment="1">
      <alignment horizontal="left" vertical="center" indent="8"/>
      <protection/>
    </xf>
    <xf numFmtId="175" fontId="9" fillId="34" borderId="12" xfId="67" applyNumberFormat="1" applyFont="1" applyFill="1" applyBorder="1" applyAlignment="1">
      <alignment horizontal="left" vertical="center" indent="3"/>
      <protection/>
    </xf>
    <xf numFmtId="175" fontId="9" fillId="34" borderId="12" xfId="67" applyNumberFormat="1" applyFont="1" applyFill="1" applyBorder="1" applyAlignment="1">
      <alignment horizontal="left" vertical="center" indent="6"/>
      <protection/>
    </xf>
    <xf numFmtId="0" fontId="9" fillId="34" borderId="13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indent="2"/>
      <protection/>
    </xf>
    <xf numFmtId="0" fontId="9" fillId="34" borderId="12" xfId="67" applyFont="1" applyFill="1" applyBorder="1" applyAlignment="1">
      <alignment horizontal="left" indent="6"/>
      <protection/>
    </xf>
    <xf numFmtId="0" fontId="8" fillId="0" borderId="12" xfId="67" applyFont="1" applyFill="1" applyBorder="1" applyAlignment="1">
      <alignment horizontal="left"/>
      <protection/>
    </xf>
    <xf numFmtId="0" fontId="8" fillId="0" borderId="12" xfId="67" applyFont="1" applyFill="1" applyBorder="1" applyAlignment="1">
      <alignment/>
      <protection/>
    </xf>
    <xf numFmtId="0" fontId="65" fillId="33" borderId="12" xfId="100" applyFont="1" applyFill="1" applyBorder="1" applyAlignment="1">
      <alignment vertical="center"/>
      <protection/>
    </xf>
    <xf numFmtId="0" fontId="65" fillId="34" borderId="12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173" fontId="17" fillId="0" borderId="12" xfId="67" applyNumberFormat="1" applyFont="1" applyFill="1" applyBorder="1" applyAlignment="1">
      <alignment horizontal="right" vertical="center"/>
      <protection/>
    </xf>
    <xf numFmtId="174" fontId="17" fillId="0" borderId="12" xfId="82" applyNumberFormat="1" applyFont="1" applyFill="1" applyBorder="1" applyAlignment="1">
      <alignment horizontal="right" vertical="center"/>
      <protection/>
    </xf>
    <xf numFmtId="172" fontId="17" fillId="33" borderId="12" xfId="44" applyNumberFormat="1" applyFont="1" applyFill="1" applyBorder="1" applyAlignment="1">
      <alignment horizontal="right" vertical="center"/>
    </xf>
    <xf numFmtId="174" fontId="17" fillId="33" borderId="12" xfId="82" applyNumberFormat="1" applyFont="1" applyFill="1" applyBorder="1" applyAlignment="1">
      <alignment horizontal="right" vertical="center"/>
      <protection/>
    </xf>
    <xf numFmtId="172" fontId="4" fillId="0" borderId="12" xfId="44" applyNumberFormat="1" applyFont="1" applyFill="1" applyBorder="1" applyAlignment="1">
      <alignment horizontal="right" vertical="center"/>
    </xf>
    <xf numFmtId="173" fontId="4" fillId="0" borderId="12" xfId="67" applyNumberFormat="1" applyFont="1" applyFill="1" applyBorder="1" applyAlignment="1">
      <alignment horizontal="right" vertical="center"/>
      <protection/>
    </xf>
    <xf numFmtId="174" fontId="17" fillId="0" borderId="12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2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4" xfId="67" applyNumberFormat="1" applyFont="1" applyFill="1" applyBorder="1" applyAlignment="1">
      <alignment horizontal="left" indent="3"/>
      <protection/>
    </xf>
    <xf numFmtId="0" fontId="67" fillId="0" borderId="11" xfId="67" applyFont="1" applyFill="1" applyBorder="1" applyAlignment="1">
      <alignment horizontal="center" vertical="center" wrapText="1"/>
      <protection/>
    </xf>
    <xf numFmtId="174" fontId="68" fillId="0" borderId="12" xfId="82" applyNumberFormat="1" applyFont="1" applyFill="1" applyBorder="1" applyAlignment="1">
      <alignment horizontal="right" vertical="center"/>
      <protection/>
    </xf>
    <xf numFmtId="174" fontId="68" fillId="33" borderId="12" xfId="82" applyNumberFormat="1" applyFont="1" applyFill="1" applyBorder="1" applyAlignment="1">
      <alignment horizontal="right" vertical="center"/>
      <protection/>
    </xf>
    <xf numFmtId="174" fontId="4" fillId="0" borderId="12" xfId="82" applyNumberFormat="1" applyFont="1" applyFill="1" applyBorder="1" applyAlignment="1">
      <alignment horizontal="right" vertical="center"/>
      <protection/>
    </xf>
    <xf numFmtId="174" fontId="69" fillId="0" borderId="12" xfId="82" applyNumberFormat="1" applyFont="1" applyFill="1" applyBorder="1" applyAlignment="1">
      <alignment horizontal="right" vertical="center"/>
      <protection/>
    </xf>
    <xf numFmtId="173" fontId="4" fillId="34" borderId="12" xfId="67" applyNumberFormat="1" applyFont="1" applyFill="1" applyBorder="1" applyAlignment="1">
      <alignment horizontal="right" vertical="center"/>
      <protection/>
    </xf>
    <xf numFmtId="173" fontId="17" fillId="33" borderId="12" xfId="67" applyNumberFormat="1" applyFont="1" applyFill="1" applyBorder="1" applyAlignment="1">
      <alignment horizontal="right" vertical="center"/>
      <protection/>
    </xf>
    <xf numFmtId="174" fontId="17" fillId="33" borderId="12" xfId="105" applyNumberFormat="1" applyFont="1" applyFill="1" applyBorder="1" applyAlignment="1">
      <alignment horizontal="right" vertical="center"/>
    </xf>
    <xf numFmtId="0" fontId="67" fillId="0" borderId="15" xfId="67" applyFont="1" applyFill="1" applyBorder="1" applyAlignment="1">
      <alignment horizontal="center" vertical="center" wrapText="1"/>
      <protection/>
    </xf>
    <xf numFmtId="174" fontId="17" fillId="0" borderId="12" xfId="105" applyNumberFormat="1" applyFont="1" applyFill="1" applyBorder="1" applyAlignment="1">
      <alignment horizontal="center" vertical="center"/>
    </xf>
    <xf numFmtId="174" fontId="17" fillId="0" borderId="16" xfId="105" applyNumberFormat="1" applyFont="1" applyFill="1" applyBorder="1" applyAlignment="1">
      <alignment horizontal="center" vertical="center"/>
    </xf>
    <xf numFmtId="174" fontId="17" fillId="0" borderId="17" xfId="105" applyNumberFormat="1" applyFont="1" applyFill="1" applyBorder="1" applyAlignment="1">
      <alignment horizontal="center" vertical="center"/>
    </xf>
    <xf numFmtId="174" fontId="17" fillId="0" borderId="18" xfId="105" applyNumberFormat="1" applyFont="1" applyFill="1" applyBorder="1" applyAlignment="1">
      <alignment horizontal="center" vertical="center"/>
    </xf>
    <xf numFmtId="174" fontId="17" fillId="0" borderId="0" xfId="105" applyNumberFormat="1" applyFont="1" applyFill="1" applyBorder="1" applyAlignment="1">
      <alignment horizontal="center" vertical="center"/>
    </xf>
    <xf numFmtId="174" fontId="17" fillId="0" borderId="19" xfId="105" applyNumberFormat="1" applyFont="1" applyFill="1" applyBorder="1" applyAlignment="1">
      <alignment horizontal="center" vertical="center"/>
    </xf>
    <xf numFmtId="174" fontId="17" fillId="0" borderId="20" xfId="105" applyNumberFormat="1" applyFont="1" applyFill="1" applyBorder="1" applyAlignment="1">
      <alignment horizontal="center" vertical="center"/>
    </xf>
    <xf numFmtId="174" fontId="17" fillId="0" borderId="21" xfId="105" applyNumberFormat="1" applyFont="1" applyFill="1" applyBorder="1" applyAlignment="1">
      <alignment horizontal="center" vertical="center"/>
    </xf>
    <xf numFmtId="174" fontId="17" fillId="0" borderId="22" xfId="105" applyNumberFormat="1" applyFont="1" applyFill="1" applyBorder="1" applyAlignment="1">
      <alignment horizontal="center" vertical="center"/>
    </xf>
    <xf numFmtId="174" fontId="17" fillId="0" borderId="23" xfId="105" applyNumberFormat="1" applyFont="1" applyFill="1" applyBorder="1" applyAlignment="1">
      <alignment horizontal="center" vertical="center"/>
    </xf>
    <xf numFmtId="0" fontId="8" fillId="0" borderId="18" xfId="67" applyFont="1" applyFill="1" applyBorder="1" applyAlignment="1">
      <alignment vertical="center"/>
      <protection/>
    </xf>
    <xf numFmtId="0" fontId="67" fillId="0" borderId="23" xfId="67" applyFont="1" applyFill="1" applyBorder="1" applyAlignment="1">
      <alignment horizontal="center" vertical="center" wrapText="1"/>
      <protection/>
    </xf>
    <xf numFmtId="0" fontId="6" fillId="0" borderId="14" xfId="67" applyNumberFormat="1" applyFont="1" applyFill="1" applyBorder="1" applyAlignment="1">
      <alignment horizontal="center"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70" fillId="0" borderId="14" xfId="67" applyNumberFormat="1" applyFont="1" applyFill="1" applyBorder="1" applyAlignment="1">
      <alignment horizontal="center" vertical="center"/>
      <protection/>
    </xf>
    <xf numFmtId="0" fontId="70" fillId="0" borderId="24" xfId="67" applyNumberFormat="1" applyFont="1" applyFill="1" applyBorder="1" applyAlignment="1">
      <alignment horizontal="center" vertical="center"/>
      <protection/>
    </xf>
    <xf numFmtId="0" fontId="70" fillId="0" borderId="15" xfId="67" applyNumberFormat="1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view="pageBreakPreview" zoomScale="60" zoomScaleNormal="90" zoomScalePageLayoutView="0" workbookViewId="0" topLeftCell="A1">
      <pane xSplit="1" ySplit="5" topLeftCell="N6" activePane="bottomRight" state="frozen"/>
      <selection pane="topLeft" activeCell="X4" sqref="X4"/>
      <selection pane="topRight" activeCell="X4" sqref="X4"/>
      <selection pane="bottomLeft" activeCell="X4" sqref="X4"/>
      <selection pane="bottomRight" activeCell="Z4" sqref="Z4:AA4"/>
    </sheetView>
  </sheetViews>
  <sheetFormatPr defaultColWidth="9.140625" defaultRowHeight="15"/>
  <cols>
    <col min="1" max="1" width="56.2812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1.140625" style="0" bestFit="1" customWidth="1"/>
    <col min="17" max="17" width="9.28125" style="0" bestFit="1" customWidth="1"/>
    <col min="18" max="18" width="10.7109375" style="0" customWidth="1"/>
    <col min="19" max="19" width="9.28125" style="0" customWidth="1"/>
    <col min="20" max="20" width="10.28125" style="0" customWidth="1"/>
    <col min="21" max="21" width="9.28125" style="0" customWidth="1"/>
    <col min="22" max="22" width="10.00390625" style="0" customWidth="1"/>
    <col min="23" max="23" width="9.28125" style="0" customWidth="1"/>
    <col min="24" max="24" width="10.140625" style="0" customWidth="1"/>
    <col min="25" max="25" width="9.28125" style="0" customWidth="1"/>
    <col min="26" max="26" width="11.140625" style="0" bestFit="1" customWidth="1"/>
    <col min="27" max="27" width="9.28125" style="0" bestFit="1" customWidth="1"/>
    <col min="28" max="28" width="9.8515625" style="0" customWidth="1"/>
    <col min="29" max="29" width="7.7109375" style="0" bestFit="1" customWidth="1"/>
    <col min="30" max="30" width="9.7109375" style="0" customWidth="1"/>
    <col min="31" max="33" width="9.57421875" style="0" customWidth="1"/>
    <col min="34" max="35" width="11.421875" style="0" customWidth="1"/>
    <col min="36" max="36" width="11.57421875" style="0" customWidth="1"/>
  </cols>
  <sheetData>
    <row r="1" spans="1:36" ht="18.7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2"/>
    </row>
    <row r="2" spans="1:36" ht="18.7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5"/>
    </row>
    <row r="3" spans="1:36" ht="15.75">
      <c r="A3" s="1"/>
      <c r="B3" s="69">
        <v>2021</v>
      </c>
      <c r="C3" s="69"/>
      <c r="D3" s="69"/>
      <c r="E3" s="69"/>
      <c r="F3" s="76">
        <v>2022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7"/>
    </row>
    <row r="4" spans="1:36" ht="54" customHeight="1">
      <c r="A4" s="2"/>
      <c r="B4" s="62" t="s">
        <v>47</v>
      </c>
      <c r="C4" s="63"/>
      <c r="D4" s="62" t="s">
        <v>1</v>
      </c>
      <c r="E4" s="63"/>
      <c r="F4" s="62" t="s">
        <v>36</v>
      </c>
      <c r="G4" s="63"/>
      <c r="H4" s="62" t="s">
        <v>34</v>
      </c>
      <c r="I4" s="63"/>
      <c r="J4" s="62" t="s">
        <v>35</v>
      </c>
      <c r="K4" s="63"/>
      <c r="L4" s="62" t="s">
        <v>37</v>
      </c>
      <c r="M4" s="63"/>
      <c r="N4" s="62" t="s">
        <v>40</v>
      </c>
      <c r="O4" s="63"/>
      <c r="P4" s="62" t="s">
        <v>41</v>
      </c>
      <c r="Q4" s="63"/>
      <c r="R4" s="62" t="s">
        <v>42</v>
      </c>
      <c r="S4" s="63"/>
      <c r="T4" s="62" t="s">
        <v>43</v>
      </c>
      <c r="U4" s="63"/>
      <c r="V4" s="62" t="s">
        <v>44</v>
      </c>
      <c r="W4" s="63"/>
      <c r="X4" s="62" t="s">
        <v>46</v>
      </c>
      <c r="Y4" s="63"/>
      <c r="Z4" s="62" t="s">
        <v>60</v>
      </c>
      <c r="AA4" s="63"/>
      <c r="AB4" s="67" t="s">
        <v>2</v>
      </c>
      <c r="AC4" s="68"/>
      <c r="AD4" s="67" t="s">
        <v>58</v>
      </c>
      <c r="AE4" s="68"/>
      <c r="AF4" s="67" t="s">
        <v>3</v>
      </c>
      <c r="AG4" s="68"/>
      <c r="AH4" s="41" t="s">
        <v>2</v>
      </c>
      <c r="AI4" s="61" t="s">
        <v>58</v>
      </c>
      <c r="AJ4" s="49" t="s">
        <v>33</v>
      </c>
    </row>
    <row r="5" spans="1:36" ht="15.75">
      <c r="A5" s="2"/>
      <c r="B5" s="3" t="s">
        <v>20</v>
      </c>
      <c r="C5" s="3" t="s">
        <v>21</v>
      </c>
      <c r="D5" s="3" t="s">
        <v>20</v>
      </c>
      <c r="E5" s="3" t="s">
        <v>21</v>
      </c>
      <c r="F5" s="3" t="s">
        <v>20</v>
      </c>
      <c r="G5" s="3" t="s">
        <v>21</v>
      </c>
      <c r="H5" s="3" t="s">
        <v>20</v>
      </c>
      <c r="I5" s="3" t="s">
        <v>21</v>
      </c>
      <c r="J5" s="3" t="s">
        <v>20</v>
      </c>
      <c r="K5" s="3" t="s">
        <v>21</v>
      </c>
      <c r="L5" s="3" t="s">
        <v>20</v>
      </c>
      <c r="M5" s="3" t="s">
        <v>21</v>
      </c>
      <c r="N5" s="3" t="s">
        <v>20</v>
      </c>
      <c r="O5" s="3" t="s">
        <v>21</v>
      </c>
      <c r="P5" s="3" t="s">
        <v>20</v>
      </c>
      <c r="Q5" s="3" t="s">
        <v>21</v>
      </c>
      <c r="R5" s="3" t="s">
        <v>20</v>
      </c>
      <c r="S5" s="3" t="s">
        <v>21</v>
      </c>
      <c r="T5" s="3" t="s">
        <v>20</v>
      </c>
      <c r="U5" s="3" t="s">
        <v>21</v>
      </c>
      <c r="V5" s="3" t="s">
        <v>20</v>
      </c>
      <c r="W5" s="3" t="s">
        <v>21</v>
      </c>
      <c r="X5" s="3" t="s">
        <v>20</v>
      </c>
      <c r="Y5" s="3" t="s">
        <v>21</v>
      </c>
      <c r="Z5" s="3" t="s">
        <v>20</v>
      </c>
      <c r="AA5" s="3" t="s">
        <v>21</v>
      </c>
      <c r="AB5" s="3" t="s">
        <v>20</v>
      </c>
      <c r="AC5" s="3" t="s">
        <v>21</v>
      </c>
      <c r="AD5" s="3" t="s">
        <v>20</v>
      </c>
      <c r="AE5" s="3" t="s">
        <v>21</v>
      </c>
      <c r="AF5" s="3" t="s">
        <v>20</v>
      </c>
      <c r="AG5" s="3" t="s">
        <v>21</v>
      </c>
      <c r="AH5" s="64" t="s">
        <v>22</v>
      </c>
      <c r="AI5" s="65"/>
      <c r="AJ5" s="66"/>
    </row>
    <row r="6" spans="1:36" ht="30.75" customHeight="1">
      <c r="A6" s="4" t="s">
        <v>23</v>
      </c>
      <c r="B6" s="27">
        <v>2698.2</v>
      </c>
      <c r="C6" s="27">
        <v>597.6</v>
      </c>
      <c r="D6" s="27">
        <v>2731.2</v>
      </c>
      <c r="E6" s="27">
        <v>590.3</v>
      </c>
      <c r="F6" s="27">
        <v>2700.5</v>
      </c>
      <c r="G6" s="27">
        <v>589.7</v>
      </c>
      <c r="H6" s="27">
        <v>2689</v>
      </c>
      <c r="I6" s="27">
        <v>593.1</v>
      </c>
      <c r="J6" s="27">
        <v>2730.7</v>
      </c>
      <c r="K6" s="27">
        <v>605.7</v>
      </c>
      <c r="L6" s="27">
        <v>2760.7</v>
      </c>
      <c r="M6" s="27">
        <v>584.1</v>
      </c>
      <c r="N6" s="27">
        <v>2844.3</v>
      </c>
      <c r="O6" s="27">
        <v>598.4</v>
      </c>
      <c r="P6" s="27">
        <v>2840.4</v>
      </c>
      <c r="Q6" s="27">
        <v>608.8</v>
      </c>
      <c r="R6" s="27">
        <v>2886.7</v>
      </c>
      <c r="S6" s="27">
        <v>603.7</v>
      </c>
      <c r="T6" s="27">
        <v>2926.1</v>
      </c>
      <c r="U6" s="27">
        <v>597.4</v>
      </c>
      <c r="V6" s="27">
        <v>2978.6</v>
      </c>
      <c r="W6" s="27">
        <v>604.4</v>
      </c>
      <c r="X6" s="27">
        <v>3007.4</v>
      </c>
      <c r="Y6" s="27">
        <v>607.8</v>
      </c>
      <c r="Z6" s="27">
        <v>3021.2</v>
      </c>
      <c r="AA6" s="27">
        <v>618.1</v>
      </c>
      <c r="AB6" s="28">
        <f>Z6/X6-1</f>
        <v>0.0045886812529094545</v>
      </c>
      <c r="AC6" s="28">
        <f>AA6/Y6-1</f>
        <v>0.016946363935505193</v>
      </c>
      <c r="AD6" s="28">
        <f>Z6/D6-1</f>
        <v>0.10618043350908035</v>
      </c>
      <c r="AE6" s="28">
        <f>AA6/E6-1</f>
        <v>0.047094697611384184</v>
      </c>
      <c r="AF6" s="28">
        <f>Z6/B6-1</f>
        <v>0.11970943592024308</v>
      </c>
      <c r="AG6" s="28">
        <f>AA6/C6-1</f>
        <v>0.03430388219544844</v>
      </c>
      <c r="AH6" s="42">
        <f>((Z6+AA6)/(X6+Y6))-1</f>
        <v>0.006666297853507475</v>
      </c>
      <c r="AI6" s="42">
        <f>((Z6+AA6)/(D6+E6))-1</f>
        <v>0.09567966280295037</v>
      </c>
      <c r="AJ6" s="42">
        <f>((Z6+AA6)/(B6+C6))-1</f>
        <v>0.1042235572546879</v>
      </c>
    </row>
    <row r="7" spans="1:36" ht="30.75" customHeight="1">
      <c r="A7" s="5" t="s">
        <v>24</v>
      </c>
      <c r="B7" s="29">
        <f aca="true" t="shared" si="0" ref="B7:AA7">B8+B15</f>
        <v>1405.8</v>
      </c>
      <c r="C7" s="29">
        <f t="shared" si="0"/>
        <v>382.50000000000006</v>
      </c>
      <c r="D7" s="29">
        <f t="shared" si="0"/>
        <v>1411</v>
      </c>
      <c r="E7" s="29">
        <f t="shared" si="0"/>
        <v>383</v>
      </c>
      <c r="F7" s="29">
        <f t="shared" si="0"/>
        <v>1416.8000000000002</v>
      </c>
      <c r="G7" s="29">
        <f t="shared" si="0"/>
        <v>383.6</v>
      </c>
      <c r="H7" s="29">
        <f t="shared" si="0"/>
        <v>1425.1</v>
      </c>
      <c r="I7" s="29">
        <f t="shared" si="0"/>
        <v>385.00000000000006</v>
      </c>
      <c r="J7" s="29">
        <f t="shared" si="0"/>
        <v>1441.5</v>
      </c>
      <c r="K7" s="29">
        <f t="shared" si="0"/>
        <v>390.4</v>
      </c>
      <c r="L7" s="29">
        <f t="shared" si="0"/>
        <v>1426.6999999999998</v>
      </c>
      <c r="M7" s="29">
        <f t="shared" si="0"/>
        <v>390.7</v>
      </c>
      <c r="N7" s="29">
        <f t="shared" si="0"/>
        <v>1471.6000000000001</v>
      </c>
      <c r="O7" s="29">
        <f t="shared" si="0"/>
        <v>393.90000000000003</v>
      </c>
      <c r="P7" s="29">
        <f t="shared" si="0"/>
        <v>1470.7</v>
      </c>
      <c r="Q7" s="29">
        <f t="shared" si="0"/>
        <v>395.40000000000003</v>
      </c>
      <c r="R7" s="29">
        <f t="shared" si="0"/>
        <v>1460.8999999999999</v>
      </c>
      <c r="S7" s="29">
        <f t="shared" si="0"/>
        <v>396.50000000000006</v>
      </c>
      <c r="T7" s="29">
        <f t="shared" si="0"/>
        <v>1455.2</v>
      </c>
      <c r="U7" s="29">
        <f t="shared" si="0"/>
        <v>395.9</v>
      </c>
      <c r="V7" s="29">
        <f t="shared" si="0"/>
        <v>1476.8999999999996</v>
      </c>
      <c r="W7" s="29">
        <f t="shared" si="0"/>
        <v>396.49999999999994</v>
      </c>
      <c r="X7" s="29">
        <f t="shared" si="0"/>
        <v>1478.8</v>
      </c>
      <c r="Y7" s="29">
        <f t="shared" si="0"/>
        <v>399.09999999999997</v>
      </c>
      <c r="Z7" s="29">
        <f t="shared" si="0"/>
        <v>1484.8999999999999</v>
      </c>
      <c r="AA7" s="29">
        <f t="shared" si="0"/>
        <v>402.79999999999995</v>
      </c>
      <c r="AB7" s="30">
        <f aca="true" t="shared" si="1" ref="AB7:AB33">Z7/X7-1</f>
        <v>0.004124966188801649</v>
      </c>
      <c r="AC7" s="30">
        <f aca="true" t="shared" si="2" ref="AC7:AC32">AA7/Y7-1</f>
        <v>0.009270859433725853</v>
      </c>
      <c r="AD7" s="30">
        <f aca="true" t="shared" si="3" ref="AD7:AD33">Z7/D7-1</f>
        <v>0.052374202693125316</v>
      </c>
      <c r="AE7" s="30">
        <f aca="true" t="shared" si="4" ref="AE7:AE33">AA7/E7-1</f>
        <v>0.05169712793733661</v>
      </c>
      <c r="AF7" s="30">
        <f aca="true" t="shared" si="5" ref="AF7:AF33">Z7/B7-1</f>
        <v>0.05626689429506326</v>
      </c>
      <c r="AG7" s="30">
        <f aca="true" t="shared" si="6" ref="AG7:AG33">AA7/C7-1</f>
        <v>0.05307189542483637</v>
      </c>
      <c r="AH7" s="43">
        <f aca="true" t="shared" si="7" ref="AH7:AH31">((Z7+AA7)/(X7+Y7))-1</f>
        <v>0.0052185952393630775</v>
      </c>
      <c r="AI7" s="43">
        <f aca="true" t="shared" si="8" ref="AI7:AI31">((Z7+AA7)/(D7+E7))-1</f>
        <v>0.052229654403567416</v>
      </c>
      <c r="AJ7" s="43">
        <f aca="true" t="shared" si="9" ref="AJ7:AJ31">((Z7+AA7)/(B7+C7))-1</f>
        <v>0.055583515070178224</v>
      </c>
    </row>
    <row r="8" spans="1:36" ht="30.75" customHeight="1">
      <c r="A8" s="6" t="s">
        <v>25</v>
      </c>
      <c r="B8" s="31">
        <f aca="true" t="shared" si="10" ref="B8:AA8">B9+B10+B11+B14</f>
        <v>1269.2</v>
      </c>
      <c r="C8" s="31">
        <f t="shared" si="10"/>
        <v>348.50000000000006</v>
      </c>
      <c r="D8" s="31">
        <f t="shared" si="10"/>
        <v>1270.1</v>
      </c>
      <c r="E8" s="31">
        <f t="shared" si="10"/>
        <v>348.8</v>
      </c>
      <c r="F8" s="31">
        <f t="shared" si="10"/>
        <v>1268.6000000000001</v>
      </c>
      <c r="G8" s="31">
        <f t="shared" si="10"/>
        <v>349.6</v>
      </c>
      <c r="H8" s="31">
        <f t="shared" si="10"/>
        <v>1268.8999999999999</v>
      </c>
      <c r="I8" s="31">
        <f t="shared" si="10"/>
        <v>351.1000000000001</v>
      </c>
      <c r="J8" s="31">
        <f t="shared" si="10"/>
        <v>1282.9</v>
      </c>
      <c r="K8" s="31">
        <f t="shared" si="10"/>
        <v>356.29999999999995</v>
      </c>
      <c r="L8" s="31">
        <f t="shared" si="10"/>
        <v>1264.3999999999999</v>
      </c>
      <c r="M8" s="31">
        <f t="shared" si="10"/>
        <v>356.59999999999997</v>
      </c>
      <c r="N8" s="31">
        <f t="shared" si="10"/>
        <v>1309.6000000000001</v>
      </c>
      <c r="O8" s="31">
        <f t="shared" si="10"/>
        <v>359.6</v>
      </c>
      <c r="P8" s="31">
        <f t="shared" si="10"/>
        <v>1298.1000000000001</v>
      </c>
      <c r="Q8" s="31">
        <f t="shared" si="10"/>
        <v>360.8</v>
      </c>
      <c r="R8" s="31">
        <f t="shared" si="10"/>
        <v>1285.3</v>
      </c>
      <c r="S8" s="31">
        <f t="shared" si="10"/>
        <v>361.50000000000006</v>
      </c>
      <c r="T8" s="31">
        <f t="shared" si="10"/>
        <v>1278.3</v>
      </c>
      <c r="U8" s="31">
        <f t="shared" si="10"/>
        <v>361.5</v>
      </c>
      <c r="V8" s="31">
        <f t="shared" si="10"/>
        <v>1293.7999999999997</v>
      </c>
      <c r="W8" s="31">
        <f t="shared" si="10"/>
        <v>361.59999999999997</v>
      </c>
      <c r="X8" s="31">
        <f t="shared" si="10"/>
        <v>1292.8</v>
      </c>
      <c r="Y8" s="31">
        <f t="shared" si="10"/>
        <v>363.9</v>
      </c>
      <c r="Z8" s="31">
        <f t="shared" si="10"/>
        <v>1301.8999999999999</v>
      </c>
      <c r="AA8" s="31">
        <f t="shared" si="10"/>
        <v>368.29999999999995</v>
      </c>
      <c r="AB8" s="44">
        <f t="shared" si="1"/>
        <v>0.007038985148514865</v>
      </c>
      <c r="AC8" s="44">
        <f t="shared" si="2"/>
        <v>0.01209123385545463</v>
      </c>
      <c r="AD8" s="44">
        <f t="shared" si="3"/>
        <v>0.025037398630029184</v>
      </c>
      <c r="AE8" s="44">
        <f t="shared" si="4"/>
        <v>0.055905963302752104</v>
      </c>
      <c r="AF8" s="44">
        <f t="shared" si="5"/>
        <v>0.025764260951780527</v>
      </c>
      <c r="AG8" s="44">
        <f t="shared" si="6"/>
        <v>0.056814921090386994</v>
      </c>
      <c r="AH8" s="45">
        <f t="shared" si="7"/>
        <v>0.008148729401822985</v>
      </c>
      <c r="AI8" s="45">
        <f t="shared" si="8"/>
        <v>0.03168818333436274</v>
      </c>
      <c r="AJ8" s="45">
        <f t="shared" si="9"/>
        <v>0.032453483340544986</v>
      </c>
    </row>
    <row r="9" spans="1:36" ht="30.75" customHeight="1">
      <c r="A9" s="7" t="s">
        <v>4</v>
      </c>
      <c r="B9" s="32">
        <v>208.6</v>
      </c>
      <c r="C9" s="32">
        <v>25.7</v>
      </c>
      <c r="D9" s="32">
        <v>210.6</v>
      </c>
      <c r="E9" s="32">
        <v>25.4</v>
      </c>
      <c r="F9" s="32">
        <v>199.3</v>
      </c>
      <c r="G9" s="32">
        <v>25.6</v>
      </c>
      <c r="H9" s="32">
        <v>199.6</v>
      </c>
      <c r="I9" s="32">
        <v>25.3</v>
      </c>
      <c r="J9" s="32">
        <v>198.7</v>
      </c>
      <c r="K9" s="32">
        <v>28.1</v>
      </c>
      <c r="L9" s="32">
        <v>180.3</v>
      </c>
      <c r="M9" s="32">
        <v>30.7</v>
      </c>
      <c r="N9" s="32">
        <v>183.2</v>
      </c>
      <c r="O9" s="32">
        <v>30.7</v>
      </c>
      <c r="P9" s="32">
        <v>191.4</v>
      </c>
      <c r="Q9" s="32">
        <v>31</v>
      </c>
      <c r="R9" s="32">
        <v>181.2</v>
      </c>
      <c r="S9" s="32">
        <v>32.8</v>
      </c>
      <c r="T9" s="32">
        <v>179.2</v>
      </c>
      <c r="U9" s="32">
        <v>32.9</v>
      </c>
      <c r="V9" s="32">
        <v>178.7</v>
      </c>
      <c r="W9" s="32">
        <v>33.8</v>
      </c>
      <c r="X9" s="32">
        <v>176.8</v>
      </c>
      <c r="Y9" s="32">
        <v>34.3</v>
      </c>
      <c r="Z9" s="32">
        <v>177.7</v>
      </c>
      <c r="AA9" s="32">
        <v>34.2</v>
      </c>
      <c r="AB9" s="44">
        <f t="shared" si="1"/>
        <v>0.005090497737556543</v>
      </c>
      <c r="AC9" s="44">
        <f t="shared" si="2"/>
        <v>-0.002915451895043608</v>
      </c>
      <c r="AD9" s="44">
        <f t="shared" si="3"/>
        <v>-0.15622032288698962</v>
      </c>
      <c r="AE9" s="44">
        <f t="shared" si="4"/>
        <v>0.3464566929133861</v>
      </c>
      <c r="AF9" s="44">
        <f t="shared" si="5"/>
        <v>-0.14813039309683607</v>
      </c>
      <c r="AG9" s="44">
        <f t="shared" si="6"/>
        <v>0.3307392996108951</v>
      </c>
      <c r="AH9" s="45">
        <f t="shared" si="7"/>
        <v>0.003789673140691452</v>
      </c>
      <c r="AI9" s="45">
        <f t="shared" si="8"/>
        <v>-0.1021186440677967</v>
      </c>
      <c r="AJ9" s="45">
        <f t="shared" si="9"/>
        <v>-0.09560392658984207</v>
      </c>
    </row>
    <row r="10" spans="1:36" ht="30.75" customHeight="1">
      <c r="A10" s="7" t="s">
        <v>5</v>
      </c>
      <c r="B10" s="46">
        <v>196.6</v>
      </c>
      <c r="C10" s="46">
        <v>44.7</v>
      </c>
      <c r="D10" s="46">
        <v>200.7</v>
      </c>
      <c r="E10" s="46">
        <v>44.7</v>
      </c>
      <c r="F10" s="46">
        <v>210.5</v>
      </c>
      <c r="G10" s="46">
        <v>45.7</v>
      </c>
      <c r="H10" s="46">
        <v>209.8</v>
      </c>
      <c r="I10" s="46">
        <v>45</v>
      </c>
      <c r="J10" s="46">
        <v>216.6</v>
      </c>
      <c r="K10" s="46">
        <v>47.3</v>
      </c>
      <c r="L10" s="46">
        <v>209.8</v>
      </c>
      <c r="M10" s="46">
        <v>47.6</v>
      </c>
      <c r="N10" s="46">
        <v>212.9</v>
      </c>
      <c r="O10" s="46">
        <v>47.9</v>
      </c>
      <c r="P10" s="46">
        <v>211.7</v>
      </c>
      <c r="Q10" s="46">
        <v>48.3</v>
      </c>
      <c r="R10" s="46">
        <v>204.1</v>
      </c>
      <c r="S10" s="46">
        <v>47.2</v>
      </c>
      <c r="T10" s="46">
        <v>200.8</v>
      </c>
      <c r="U10" s="46">
        <v>47.5</v>
      </c>
      <c r="V10" s="46">
        <v>209.7</v>
      </c>
      <c r="W10" s="46">
        <v>46</v>
      </c>
      <c r="X10" s="46">
        <v>210.7</v>
      </c>
      <c r="Y10" s="46">
        <v>46.7</v>
      </c>
      <c r="Z10" s="46">
        <v>213.7</v>
      </c>
      <c r="AA10" s="46">
        <v>48.9</v>
      </c>
      <c r="AB10" s="44">
        <f t="shared" si="1"/>
        <v>0.014238253440911341</v>
      </c>
      <c r="AC10" s="44">
        <f t="shared" si="2"/>
        <v>0.047109207708779355</v>
      </c>
      <c r="AD10" s="44">
        <f t="shared" si="3"/>
        <v>0.0647732934728451</v>
      </c>
      <c r="AE10" s="44">
        <f t="shared" si="4"/>
        <v>0.09395973154362403</v>
      </c>
      <c r="AF10" s="44">
        <f t="shared" si="5"/>
        <v>0.08697863682604279</v>
      </c>
      <c r="AG10" s="44">
        <f t="shared" si="6"/>
        <v>0.09395973154362403</v>
      </c>
      <c r="AH10" s="45">
        <f t="shared" si="7"/>
        <v>0.02020202020202011</v>
      </c>
      <c r="AI10" s="45">
        <f t="shared" si="8"/>
        <v>0.07008964955175223</v>
      </c>
      <c r="AJ10" s="45">
        <f t="shared" si="9"/>
        <v>0.08827186075424764</v>
      </c>
    </row>
    <row r="11" spans="1:36" ht="30.75" customHeight="1">
      <c r="A11" s="7" t="s">
        <v>6</v>
      </c>
      <c r="B11" s="32">
        <f aca="true" t="shared" si="11" ref="B11:AA11">B13+B12</f>
        <v>850.1</v>
      </c>
      <c r="C11" s="32">
        <f t="shared" si="11"/>
        <v>276.3</v>
      </c>
      <c r="D11" s="32">
        <f t="shared" si="11"/>
        <v>843.7</v>
      </c>
      <c r="E11" s="32">
        <f t="shared" si="11"/>
        <v>277</v>
      </c>
      <c r="F11" s="32">
        <f t="shared" si="11"/>
        <v>844.1</v>
      </c>
      <c r="G11" s="32">
        <f t="shared" si="11"/>
        <v>276.7</v>
      </c>
      <c r="H11" s="32">
        <f t="shared" si="11"/>
        <v>842.7</v>
      </c>
      <c r="I11" s="32">
        <f t="shared" si="11"/>
        <v>279.20000000000005</v>
      </c>
      <c r="J11" s="32">
        <f t="shared" si="11"/>
        <v>853.6</v>
      </c>
      <c r="K11" s="32">
        <f t="shared" si="11"/>
        <v>279.4</v>
      </c>
      <c r="L11" s="32">
        <f t="shared" si="11"/>
        <v>861</v>
      </c>
      <c r="M11" s="32">
        <f t="shared" si="11"/>
        <v>276.79999999999995</v>
      </c>
      <c r="N11" s="32">
        <f t="shared" si="11"/>
        <v>897.7</v>
      </c>
      <c r="O11" s="32">
        <f t="shared" si="11"/>
        <v>279.5</v>
      </c>
      <c r="P11" s="32">
        <f t="shared" si="11"/>
        <v>882.8</v>
      </c>
      <c r="Q11" s="32">
        <f t="shared" si="11"/>
        <v>280</v>
      </c>
      <c r="R11" s="32">
        <f t="shared" si="11"/>
        <v>887.9000000000001</v>
      </c>
      <c r="S11" s="32">
        <f t="shared" si="11"/>
        <v>280.20000000000005</v>
      </c>
      <c r="T11" s="32">
        <f t="shared" si="11"/>
        <v>886.5</v>
      </c>
      <c r="U11" s="32">
        <f t="shared" si="11"/>
        <v>279.7</v>
      </c>
      <c r="V11" s="32">
        <f t="shared" si="11"/>
        <v>893.3</v>
      </c>
      <c r="W11" s="32">
        <f t="shared" si="11"/>
        <v>280.4</v>
      </c>
      <c r="X11" s="32">
        <f t="shared" si="11"/>
        <v>893.5</v>
      </c>
      <c r="Y11" s="32">
        <f t="shared" si="11"/>
        <v>281.5</v>
      </c>
      <c r="Z11" s="32">
        <f t="shared" si="11"/>
        <v>899.2</v>
      </c>
      <c r="AA11" s="32">
        <f t="shared" si="11"/>
        <v>283.8</v>
      </c>
      <c r="AB11" s="44">
        <f t="shared" si="1"/>
        <v>0.006379406827084599</v>
      </c>
      <c r="AC11" s="44">
        <f t="shared" si="2"/>
        <v>0.008170515097690956</v>
      </c>
      <c r="AD11" s="44">
        <f t="shared" si="3"/>
        <v>0.06578167595116757</v>
      </c>
      <c r="AE11" s="44">
        <f t="shared" si="4"/>
        <v>0.02454873646209399</v>
      </c>
      <c r="AF11" s="44">
        <f t="shared" si="5"/>
        <v>0.0577579108340196</v>
      </c>
      <c r="AG11" s="44">
        <f t="shared" si="6"/>
        <v>0.02714440825190012</v>
      </c>
      <c r="AH11" s="45">
        <f t="shared" si="7"/>
        <v>0.006808510638297793</v>
      </c>
      <c r="AI11" s="45">
        <f t="shared" si="8"/>
        <v>0.055590256089943724</v>
      </c>
      <c r="AJ11" s="45">
        <f t="shared" si="9"/>
        <v>0.050248579545454364</v>
      </c>
    </row>
    <row r="12" spans="1:36" ht="30.75" customHeight="1">
      <c r="A12" s="8" t="s">
        <v>26</v>
      </c>
      <c r="B12" s="46">
        <v>638.5</v>
      </c>
      <c r="C12" s="46">
        <v>140.5</v>
      </c>
      <c r="D12" s="46">
        <v>632</v>
      </c>
      <c r="E12" s="46">
        <v>141.1</v>
      </c>
      <c r="F12" s="46">
        <v>631.2</v>
      </c>
      <c r="G12" s="46">
        <v>140.5</v>
      </c>
      <c r="H12" s="46">
        <v>628.1</v>
      </c>
      <c r="I12" s="46">
        <v>141.8</v>
      </c>
      <c r="J12" s="46">
        <v>634.7</v>
      </c>
      <c r="K12" s="46">
        <v>141.5</v>
      </c>
      <c r="L12" s="46">
        <v>643.9</v>
      </c>
      <c r="M12" s="46">
        <v>138.6</v>
      </c>
      <c r="N12" s="46">
        <v>660.2</v>
      </c>
      <c r="O12" s="46">
        <v>141.1</v>
      </c>
      <c r="P12" s="46">
        <v>660.8</v>
      </c>
      <c r="Q12" s="46">
        <v>140.8</v>
      </c>
      <c r="R12" s="46">
        <v>665.7</v>
      </c>
      <c r="S12" s="46">
        <v>140.3</v>
      </c>
      <c r="T12" s="46">
        <v>662</v>
      </c>
      <c r="U12" s="46">
        <v>138.6</v>
      </c>
      <c r="V12" s="46">
        <v>666.6</v>
      </c>
      <c r="W12" s="46">
        <v>138.5</v>
      </c>
      <c r="X12" s="46">
        <v>665.8</v>
      </c>
      <c r="Y12" s="46">
        <v>138.8</v>
      </c>
      <c r="Z12" s="46">
        <v>667.9</v>
      </c>
      <c r="AA12" s="46">
        <v>140</v>
      </c>
      <c r="AB12" s="44">
        <f t="shared" si="1"/>
        <v>0.003154100330429621</v>
      </c>
      <c r="AC12" s="44">
        <f t="shared" si="2"/>
        <v>0.008645533141210304</v>
      </c>
      <c r="AD12" s="44">
        <f t="shared" si="3"/>
        <v>0.0568037974683544</v>
      </c>
      <c r="AE12" s="44">
        <f t="shared" si="4"/>
        <v>-0.007795889440113335</v>
      </c>
      <c r="AF12" s="44">
        <f t="shared" si="5"/>
        <v>0.046045418950665606</v>
      </c>
      <c r="AG12" s="44">
        <f t="shared" si="6"/>
        <v>-0.003558718861209953</v>
      </c>
      <c r="AH12" s="45">
        <f t="shared" si="7"/>
        <v>0.004101416853094841</v>
      </c>
      <c r="AI12" s="45">
        <f t="shared" si="8"/>
        <v>0.045013581684128834</v>
      </c>
      <c r="AJ12" s="45">
        <f t="shared" si="9"/>
        <v>0.03709884467265723</v>
      </c>
    </row>
    <row r="13" spans="1:36" ht="30.75" customHeight="1">
      <c r="A13" s="8" t="s">
        <v>27</v>
      </c>
      <c r="B13" s="46">
        <v>211.6</v>
      </c>
      <c r="C13" s="46">
        <v>135.8</v>
      </c>
      <c r="D13" s="46">
        <v>211.7</v>
      </c>
      <c r="E13" s="46">
        <v>135.9</v>
      </c>
      <c r="F13" s="46">
        <v>212.9</v>
      </c>
      <c r="G13" s="46">
        <v>136.2</v>
      </c>
      <c r="H13" s="46">
        <v>214.6</v>
      </c>
      <c r="I13" s="46">
        <v>137.4</v>
      </c>
      <c r="J13" s="46">
        <v>218.9</v>
      </c>
      <c r="K13" s="46">
        <v>137.9</v>
      </c>
      <c r="L13" s="46">
        <v>217.1</v>
      </c>
      <c r="M13" s="46">
        <v>138.2</v>
      </c>
      <c r="N13" s="46">
        <v>237.5</v>
      </c>
      <c r="O13" s="46">
        <v>138.4</v>
      </c>
      <c r="P13" s="46">
        <v>222</v>
      </c>
      <c r="Q13" s="46">
        <v>139.2</v>
      </c>
      <c r="R13" s="46">
        <v>222.2</v>
      </c>
      <c r="S13" s="46">
        <v>139.9</v>
      </c>
      <c r="T13" s="46">
        <v>224.5</v>
      </c>
      <c r="U13" s="46">
        <v>141.1</v>
      </c>
      <c r="V13" s="46">
        <v>226.7</v>
      </c>
      <c r="W13" s="46">
        <v>141.9</v>
      </c>
      <c r="X13" s="46">
        <v>227.7</v>
      </c>
      <c r="Y13" s="46">
        <v>142.7</v>
      </c>
      <c r="Z13" s="46">
        <v>231.3</v>
      </c>
      <c r="AA13" s="46">
        <v>143.8</v>
      </c>
      <c r="AB13" s="44">
        <f t="shared" si="1"/>
        <v>0.015810276679842028</v>
      </c>
      <c r="AC13" s="44">
        <f t="shared" si="2"/>
        <v>0.007708479327260154</v>
      </c>
      <c r="AD13" s="44">
        <f t="shared" si="3"/>
        <v>0.09258384506376949</v>
      </c>
      <c r="AE13" s="44">
        <f t="shared" si="4"/>
        <v>0.058130978660779986</v>
      </c>
      <c r="AF13" s="44">
        <f t="shared" si="5"/>
        <v>0.09310018903591688</v>
      </c>
      <c r="AG13" s="44">
        <f t="shared" si="6"/>
        <v>0.05891016200294552</v>
      </c>
      <c r="AH13" s="45">
        <f t="shared" si="7"/>
        <v>0.01268898488120973</v>
      </c>
      <c r="AI13" s="45">
        <f t="shared" si="8"/>
        <v>0.07911392405063289</v>
      </c>
      <c r="AJ13" s="45">
        <f t="shared" si="9"/>
        <v>0.0797351755900979</v>
      </c>
    </row>
    <row r="14" spans="1:36" ht="30.75" customHeight="1">
      <c r="A14" s="7" t="s">
        <v>7</v>
      </c>
      <c r="B14" s="46">
        <v>13.9</v>
      </c>
      <c r="C14" s="46">
        <v>1.8</v>
      </c>
      <c r="D14" s="46">
        <v>15.1</v>
      </c>
      <c r="E14" s="46">
        <v>1.7</v>
      </c>
      <c r="F14" s="46">
        <v>14.7</v>
      </c>
      <c r="G14" s="46">
        <v>1.6</v>
      </c>
      <c r="H14" s="46">
        <v>16.8</v>
      </c>
      <c r="I14" s="46">
        <v>1.6</v>
      </c>
      <c r="J14" s="46">
        <v>14</v>
      </c>
      <c r="K14" s="46">
        <v>1.5</v>
      </c>
      <c r="L14" s="46">
        <v>13.3</v>
      </c>
      <c r="M14" s="46">
        <v>1.5</v>
      </c>
      <c r="N14" s="46">
        <v>15.8</v>
      </c>
      <c r="O14" s="46">
        <v>1.5</v>
      </c>
      <c r="P14" s="46">
        <v>12.2</v>
      </c>
      <c r="Q14" s="46">
        <v>1.5</v>
      </c>
      <c r="R14" s="46">
        <v>12.1</v>
      </c>
      <c r="S14" s="46">
        <v>1.3</v>
      </c>
      <c r="T14" s="46">
        <v>11.8</v>
      </c>
      <c r="U14" s="46">
        <v>1.4</v>
      </c>
      <c r="V14" s="46">
        <v>12.1</v>
      </c>
      <c r="W14" s="46">
        <v>1.4</v>
      </c>
      <c r="X14" s="46">
        <v>11.8</v>
      </c>
      <c r="Y14" s="46">
        <v>1.4</v>
      </c>
      <c r="Z14" s="46">
        <v>11.3</v>
      </c>
      <c r="AA14" s="46">
        <v>1.4</v>
      </c>
      <c r="AB14" s="44">
        <f t="shared" si="1"/>
        <v>-0.0423728813559322</v>
      </c>
      <c r="AC14" s="44">
        <f t="shared" si="2"/>
        <v>0</v>
      </c>
      <c r="AD14" s="44">
        <f t="shared" si="3"/>
        <v>-0.2516556291390728</v>
      </c>
      <c r="AE14" s="44">
        <f t="shared" si="4"/>
        <v>-0.17647058823529416</v>
      </c>
      <c r="AF14" s="44">
        <f t="shared" si="5"/>
        <v>-0.18705035971223016</v>
      </c>
      <c r="AG14" s="44">
        <f t="shared" si="6"/>
        <v>-0.22222222222222232</v>
      </c>
      <c r="AH14" s="45">
        <f t="shared" si="7"/>
        <v>-0.037878787878787845</v>
      </c>
      <c r="AI14" s="45">
        <f t="shared" si="8"/>
        <v>-0.24404761904761907</v>
      </c>
      <c r="AJ14" s="45">
        <f t="shared" si="9"/>
        <v>-0.19108280254777066</v>
      </c>
    </row>
    <row r="15" spans="1:36" ht="30.75" customHeight="1">
      <c r="A15" s="9" t="s">
        <v>28</v>
      </c>
      <c r="B15" s="46">
        <v>136.6</v>
      </c>
      <c r="C15" s="46">
        <v>34</v>
      </c>
      <c r="D15" s="46">
        <v>140.9</v>
      </c>
      <c r="E15" s="46">
        <v>34.2</v>
      </c>
      <c r="F15" s="46">
        <v>148.2</v>
      </c>
      <c r="G15" s="46">
        <v>34</v>
      </c>
      <c r="H15" s="46">
        <v>156.2</v>
      </c>
      <c r="I15" s="46">
        <v>33.9</v>
      </c>
      <c r="J15" s="46">
        <v>158.6</v>
      </c>
      <c r="K15" s="46">
        <v>34.1</v>
      </c>
      <c r="L15" s="46">
        <v>162.3</v>
      </c>
      <c r="M15" s="46">
        <v>34.1</v>
      </c>
      <c r="N15" s="46">
        <v>162</v>
      </c>
      <c r="O15" s="46">
        <v>34.3</v>
      </c>
      <c r="P15" s="46">
        <v>172.6</v>
      </c>
      <c r="Q15" s="46">
        <v>34.6</v>
      </c>
      <c r="R15" s="46">
        <v>175.6</v>
      </c>
      <c r="S15" s="46">
        <v>35</v>
      </c>
      <c r="T15" s="46">
        <v>176.9</v>
      </c>
      <c r="U15" s="46">
        <v>34.4</v>
      </c>
      <c r="V15" s="46">
        <v>183.1</v>
      </c>
      <c r="W15" s="46">
        <v>34.9</v>
      </c>
      <c r="X15" s="46">
        <v>186</v>
      </c>
      <c r="Y15" s="46">
        <v>35.2</v>
      </c>
      <c r="Z15" s="46">
        <v>183</v>
      </c>
      <c r="AA15" s="46">
        <v>34.5</v>
      </c>
      <c r="AB15" s="44">
        <f t="shared" si="1"/>
        <v>-0.016129032258064502</v>
      </c>
      <c r="AC15" s="44">
        <f t="shared" si="2"/>
        <v>-0.019886363636363757</v>
      </c>
      <c r="AD15" s="44">
        <f t="shared" si="3"/>
        <v>0.29879347054648675</v>
      </c>
      <c r="AE15" s="44">
        <f t="shared" si="4"/>
        <v>0.008771929824561209</v>
      </c>
      <c r="AF15" s="44">
        <f t="shared" si="5"/>
        <v>0.3396778916544656</v>
      </c>
      <c r="AG15" s="44">
        <f t="shared" si="6"/>
        <v>0.014705882352941124</v>
      </c>
      <c r="AH15" s="45">
        <f t="shared" si="7"/>
        <v>-0.01672694394213381</v>
      </c>
      <c r="AI15" s="45">
        <f t="shared" si="8"/>
        <v>0.24214734437464291</v>
      </c>
      <c r="AJ15" s="45">
        <f t="shared" si="9"/>
        <v>0.27491207502930837</v>
      </c>
    </row>
    <row r="16" spans="1:36" ht="30.75" customHeight="1">
      <c r="A16" s="10" t="s">
        <v>8</v>
      </c>
      <c r="B16" s="46">
        <v>11.2</v>
      </c>
      <c r="C16" s="46">
        <v>3</v>
      </c>
      <c r="D16" s="46">
        <v>11.2</v>
      </c>
      <c r="E16" s="46">
        <v>2.9</v>
      </c>
      <c r="F16" s="46">
        <v>11</v>
      </c>
      <c r="G16" s="46">
        <v>2.6</v>
      </c>
      <c r="H16" s="46">
        <v>11.1</v>
      </c>
      <c r="I16" s="46">
        <v>2.4</v>
      </c>
      <c r="J16" s="46">
        <v>11.2</v>
      </c>
      <c r="K16" s="46">
        <v>2.6</v>
      </c>
      <c r="L16" s="46">
        <v>11</v>
      </c>
      <c r="M16" s="46">
        <v>2.6</v>
      </c>
      <c r="N16" s="46">
        <v>11.5</v>
      </c>
      <c r="O16" s="46">
        <v>3.7</v>
      </c>
      <c r="P16" s="46">
        <v>12.4</v>
      </c>
      <c r="Q16" s="46">
        <v>2.5</v>
      </c>
      <c r="R16" s="46">
        <v>13.8</v>
      </c>
      <c r="S16" s="46">
        <v>2.5</v>
      </c>
      <c r="T16" s="46">
        <v>13.9</v>
      </c>
      <c r="U16" s="46">
        <v>2.6</v>
      </c>
      <c r="V16" s="46">
        <v>15.6</v>
      </c>
      <c r="W16" s="46">
        <v>2.6</v>
      </c>
      <c r="X16" s="46">
        <v>15.6</v>
      </c>
      <c r="Y16" s="46">
        <v>2.6</v>
      </c>
      <c r="Z16" s="46">
        <v>15.8</v>
      </c>
      <c r="AA16" s="46">
        <v>2.6</v>
      </c>
      <c r="AB16" s="44">
        <f t="shared" si="1"/>
        <v>0.012820512820512997</v>
      </c>
      <c r="AC16" s="44">
        <f t="shared" si="2"/>
        <v>0</v>
      </c>
      <c r="AD16" s="44">
        <f t="shared" si="3"/>
        <v>0.4107142857142858</v>
      </c>
      <c r="AE16" s="44">
        <f t="shared" si="4"/>
        <v>-0.10344827586206895</v>
      </c>
      <c r="AF16" s="44">
        <f t="shared" si="5"/>
        <v>0.4107142857142858</v>
      </c>
      <c r="AG16" s="44">
        <f t="shared" si="6"/>
        <v>-0.1333333333333333</v>
      </c>
      <c r="AH16" s="45">
        <f t="shared" si="7"/>
        <v>0.010989010989011172</v>
      </c>
      <c r="AI16" s="45">
        <f t="shared" si="8"/>
        <v>0.3049645390070923</v>
      </c>
      <c r="AJ16" s="45">
        <f t="shared" si="9"/>
        <v>0.2957746478873242</v>
      </c>
    </row>
    <row r="17" spans="1:36" ht="30.75" customHeight="1">
      <c r="A17" s="5" t="s">
        <v>48</v>
      </c>
      <c r="B17" s="47">
        <f aca="true" t="shared" si="12" ref="B17:AA17">SUM(B18:B21)</f>
        <v>389.9</v>
      </c>
      <c r="C17" s="47">
        <f t="shared" si="12"/>
        <v>84.6</v>
      </c>
      <c r="D17" s="47">
        <f t="shared" si="12"/>
        <v>388.9000000000001</v>
      </c>
      <c r="E17" s="47">
        <f t="shared" si="12"/>
        <v>84.3</v>
      </c>
      <c r="F17" s="47">
        <f t="shared" si="12"/>
        <v>381.1</v>
      </c>
      <c r="G17" s="47">
        <f t="shared" si="12"/>
        <v>88.29999999999998</v>
      </c>
      <c r="H17" s="47">
        <f t="shared" si="12"/>
        <v>379.40000000000003</v>
      </c>
      <c r="I17" s="47">
        <f t="shared" si="12"/>
        <v>90.7</v>
      </c>
      <c r="J17" s="47">
        <f t="shared" si="12"/>
        <v>381.4</v>
      </c>
      <c r="K17" s="47">
        <f t="shared" si="12"/>
        <v>91.3</v>
      </c>
      <c r="L17" s="47">
        <f t="shared" si="12"/>
        <v>383.8</v>
      </c>
      <c r="M17" s="47">
        <f t="shared" si="12"/>
        <v>92.9</v>
      </c>
      <c r="N17" s="47">
        <f t="shared" si="12"/>
        <v>398.09999999999997</v>
      </c>
      <c r="O17" s="47">
        <f t="shared" si="12"/>
        <v>92.6</v>
      </c>
      <c r="P17" s="47">
        <f t="shared" si="12"/>
        <v>390.99999999999994</v>
      </c>
      <c r="Q17" s="47">
        <f t="shared" si="12"/>
        <v>95.4</v>
      </c>
      <c r="R17" s="47">
        <f t="shared" si="12"/>
        <v>391.29999999999995</v>
      </c>
      <c r="S17" s="47">
        <f t="shared" si="12"/>
        <v>96.39999999999999</v>
      </c>
      <c r="T17" s="47">
        <f t="shared" si="12"/>
        <v>393.09999999999997</v>
      </c>
      <c r="U17" s="47">
        <f t="shared" si="12"/>
        <v>96.69999999999999</v>
      </c>
      <c r="V17" s="47">
        <f t="shared" si="12"/>
        <v>385.7</v>
      </c>
      <c r="W17" s="47">
        <f t="shared" si="12"/>
        <v>97.60000000000001</v>
      </c>
      <c r="X17" s="47">
        <f t="shared" si="12"/>
        <v>391.1</v>
      </c>
      <c r="Y17" s="47">
        <f t="shared" si="12"/>
        <v>102.6</v>
      </c>
      <c r="Z17" s="47">
        <f t="shared" si="12"/>
        <v>406.9</v>
      </c>
      <c r="AA17" s="47">
        <f t="shared" si="12"/>
        <v>104.2</v>
      </c>
      <c r="AB17" s="30">
        <f t="shared" si="1"/>
        <v>0.040398874968038845</v>
      </c>
      <c r="AC17" s="30">
        <f t="shared" si="2"/>
        <v>0.015594541910331383</v>
      </c>
      <c r="AD17" s="30">
        <f t="shared" si="3"/>
        <v>0.046284391874517494</v>
      </c>
      <c r="AE17" s="30">
        <f t="shared" si="4"/>
        <v>0.236061684460261</v>
      </c>
      <c r="AF17" s="30">
        <f t="shared" si="5"/>
        <v>0.04360092331367027</v>
      </c>
      <c r="AG17" s="30">
        <f t="shared" si="6"/>
        <v>0.23167848699763605</v>
      </c>
      <c r="AH17" s="43">
        <f t="shared" si="7"/>
        <v>0.035244075349402326</v>
      </c>
      <c r="AI17" s="43">
        <f t="shared" si="8"/>
        <v>0.08009298393913755</v>
      </c>
      <c r="AJ17" s="43">
        <f t="shared" si="9"/>
        <v>0.07713382507903055</v>
      </c>
    </row>
    <row r="18" spans="1:36" ht="30.75" customHeight="1">
      <c r="A18" s="11" t="s">
        <v>9</v>
      </c>
      <c r="B18" s="32">
        <v>284.59999999999997</v>
      </c>
      <c r="C18" s="32">
        <v>16.8</v>
      </c>
      <c r="D18" s="32">
        <v>278.90000000000003</v>
      </c>
      <c r="E18" s="32">
        <v>16.8</v>
      </c>
      <c r="F18" s="32">
        <v>271.6</v>
      </c>
      <c r="G18" s="32">
        <v>17.9</v>
      </c>
      <c r="H18" s="32">
        <v>271.8</v>
      </c>
      <c r="I18" s="32">
        <v>18.5</v>
      </c>
      <c r="J18" s="32">
        <v>257</v>
      </c>
      <c r="K18" s="32">
        <v>18.2</v>
      </c>
      <c r="L18" s="32">
        <v>257.5</v>
      </c>
      <c r="M18" s="32">
        <v>19.7</v>
      </c>
      <c r="N18" s="32">
        <v>260.4</v>
      </c>
      <c r="O18" s="32">
        <v>19.4</v>
      </c>
      <c r="P18" s="32">
        <v>256.2</v>
      </c>
      <c r="Q18" s="32">
        <v>19.3</v>
      </c>
      <c r="R18" s="32">
        <v>229.3</v>
      </c>
      <c r="S18" s="32">
        <v>19.3</v>
      </c>
      <c r="T18" s="32">
        <v>227.39999999999998</v>
      </c>
      <c r="U18" s="32">
        <v>18.7</v>
      </c>
      <c r="V18" s="32">
        <v>221.5</v>
      </c>
      <c r="W18" s="32">
        <v>18</v>
      </c>
      <c r="X18" s="32">
        <v>221.79999999999998</v>
      </c>
      <c r="Y18" s="32">
        <v>18.3</v>
      </c>
      <c r="Z18" s="32">
        <v>232.20000000000002</v>
      </c>
      <c r="AA18" s="32">
        <v>18.7</v>
      </c>
      <c r="AB18" s="44">
        <f t="shared" si="1"/>
        <v>0.04688908926961233</v>
      </c>
      <c r="AC18" s="44">
        <f t="shared" si="2"/>
        <v>0.021857923497267784</v>
      </c>
      <c r="AD18" s="44">
        <f t="shared" si="3"/>
        <v>-0.16744352814628904</v>
      </c>
      <c r="AE18" s="44">
        <f t="shared" si="4"/>
        <v>0.11309523809523792</v>
      </c>
      <c r="AF18" s="44">
        <f t="shared" si="5"/>
        <v>-0.18411806043569912</v>
      </c>
      <c r="AG18" s="44">
        <f t="shared" si="6"/>
        <v>0.11309523809523792</v>
      </c>
      <c r="AH18" s="45">
        <f t="shared" si="7"/>
        <v>0.04498125780924611</v>
      </c>
      <c r="AI18" s="45">
        <f t="shared" si="8"/>
        <v>-0.15150490361853242</v>
      </c>
      <c r="AJ18" s="45">
        <f t="shared" si="9"/>
        <v>-0.16755142667551415</v>
      </c>
    </row>
    <row r="19" spans="1:36" ht="30.75" customHeight="1">
      <c r="A19" s="11" t="s">
        <v>10</v>
      </c>
      <c r="B19" s="32">
        <v>11.5</v>
      </c>
      <c r="C19" s="32">
        <v>2.5</v>
      </c>
      <c r="D19" s="32">
        <v>14.6</v>
      </c>
      <c r="E19" s="32">
        <v>2.5</v>
      </c>
      <c r="F19" s="32">
        <v>13.9</v>
      </c>
      <c r="G19" s="32">
        <v>2.5</v>
      </c>
      <c r="H19" s="32">
        <v>14.5</v>
      </c>
      <c r="I19" s="32">
        <v>2.5</v>
      </c>
      <c r="J19" s="32">
        <v>14.4</v>
      </c>
      <c r="K19" s="32">
        <v>2.5</v>
      </c>
      <c r="L19" s="32">
        <v>14.4</v>
      </c>
      <c r="M19" s="32">
        <v>2.6</v>
      </c>
      <c r="N19" s="32">
        <v>13.8</v>
      </c>
      <c r="O19" s="32">
        <v>2.6</v>
      </c>
      <c r="P19" s="32">
        <v>14.4</v>
      </c>
      <c r="Q19" s="32">
        <v>2.6</v>
      </c>
      <c r="R19" s="32">
        <v>13.6</v>
      </c>
      <c r="S19" s="32">
        <v>2.7</v>
      </c>
      <c r="T19" s="32">
        <v>14</v>
      </c>
      <c r="U19" s="32">
        <v>2.6</v>
      </c>
      <c r="V19" s="32">
        <v>8.6</v>
      </c>
      <c r="W19" s="32">
        <v>2.7</v>
      </c>
      <c r="X19" s="32">
        <v>9</v>
      </c>
      <c r="Y19" s="32">
        <v>2.7</v>
      </c>
      <c r="Z19" s="32">
        <v>9.4</v>
      </c>
      <c r="AA19" s="32">
        <v>2.8</v>
      </c>
      <c r="AB19" s="44">
        <f t="shared" si="1"/>
        <v>0.04444444444444451</v>
      </c>
      <c r="AC19" s="44">
        <f t="shared" si="2"/>
        <v>0.03703703703703698</v>
      </c>
      <c r="AD19" s="44">
        <f t="shared" si="3"/>
        <v>-0.3561643835616438</v>
      </c>
      <c r="AE19" s="44">
        <f t="shared" si="4"/>
        <v>0.11999999999999988</v>
      </c>
      <c r="AF19" s="44">
        <f t="shared" si="5"/>
        <v>-0.18260869565217386</v>
      </c>
      <c r="AG19" s="44">
        <f t="shared" si="6"/>
        <v>0.11999999999999988</v>
      </c>
      <c r="AH19" s="45">
        <f t="shared" si="7"/>
        <v>0.042735042735042805</v>
      </c>
      <c r="AI19" s="45">
        <f t="shared" si="8"/>
        <v>-0.28654970760233933</v>
      </c>
      <c r="AJ19" s="45">
        <f t="shared" si="9"/>
        <v>-0.12857142857142867</v>
      </c>
    </row>
    <row r="20" spans="1:36" ht="30.75" customHeight="1">
      <c r="A20" s="11" t="s">
        <v>11</v>
      </c>
      <c r="B20" s="32">
        <v>58.999999999999986</v>
      </c>
      <c r="C20" s="32">
        <v>55</v>
      </c>
      <c r="D20" s="32">
        <v>62.90000000000002</v>
      </c>
      <c r="E20" s="32">
        <v>54.9</v>
      </c>
      <c r="F20" s="32">
        <v>62.6</v>
      </c>
      <c r="G20" s="32">
        <v>57.8</v>
      </c>
      <c r="H20" s="32">
        <v>59.5</v>
      </c>
      <c r="I20" s="32">
        <v>59.5</v>
      </c>
      <c r="J20" s="32">
        <v>75.19999999999999</v>
      </c>
      <c r="K20" s="32">
        <v>60.5</v>
      </c>
      <c r="L20" s="32">
        <v>77.30000000000001</v>
      </c>
      <c r="M20" s="32">
        <v>60.4</v>
      </c>
      <c r="N20" s="32">
        <v>88.69999999999999</v>
      </c>
      <c r="O20" s="32">
        <v>60.3</v>
      </c>
      <c r="P20" s="32">
        <v>86</v>
      </c>
      <c r="Q20" s="32">
        <v>63.2</v>
      </c>
      <c r="R20" s="32">
        <v>114</v>
      </c>
      <c r="S20" s="32">
        <v>64.1</v>
      </c>
      <c r="T20" s="32">
        <v>117.30000000000001</v>
      </c>
      <c r="U20" s="32">
        <v>65.1</v>
      </c>
      <c r="V20" s="32">
        <v>121.30000000000001</v>
      </c>
      <c r="W20" s="32">
        <v>66.5</v>
      </c>
      <c r="X20" s="32">
        <v>123.80000000000001</v>
      </c>
      <c r="Y20" s="32">
        <v>71.3</v>
      </c>
      <c r="Z20" s="32">
        <v>128.9</v>
      </c>
      <c r="AA20" s="32">
        <v>71.9</v>
      </c>
      <c r="AB20" s="44">
        <f t="shared" si="1"/>
        <v>0.041195476575121015</v>
      </c>
      <c r="AC20" s="44">
        <f t="shared" si="2"/>
        <v>0.008415147265077305</v>
      </c>
      <c r="AD20" s="44">
        <f t="shared" si="3"/>
        <v>1.049284578696343</v>
      </c>
      <c r="AE20" s="44">
        <f t="shared" si="4"/>
        <v>0.30965391621129346</v>
      </c>
      <c r="AF20" s="44">
        <f t="shared" si="5"/>
        <v>1.1847457627118652</v>
      </c>
      <c r="AG20" s="44">
        <f t="shared" si="6"/>
        <v>0.30727272727272736</v>
      </c>
      <c r="AH20" s="45">
        <f t="shared" si="7"/>
        <v>0.02921578677601233</v>
      </c>
      <c r="AI20" s="45">
        <f t="shared" si="8"/>
        <v>0.7045840407470287</v>
      </c>
      <c r="AJ20" s="45">
        <f t="shared" si="9"/>
        <v>0.7614035087719302</v>
      </c>
    </row>
    <row r="21" spans="1:36" ht="30.75" customHeight="1">
      <c r="A21" s="11" t="s">
        <v>12</v>
      </c>
      <c r="B21" s="32">
        <v>34.8</v>
      </c>
      <c r="C21" s="32">
        <v>10.3</v>
      </c>
      <c r="D21" s="32">
        <v>32.5</v>
      </c>
      <c r="E21" s="32">
        <v>10.1</v>
      </c>
      <c r="F21" s="32">
        <v>33</v>
      </c>
      <c r="G21" s="32">
        <v>10.1</v>
      </c>
      <c r="H21" s="32">
        <v>33.6</v>
      </c>
      <c r="I21" s="32">
        <v>10.2</v>
      </c>
      <c r="J21" s="32">
        <v>34.8</v>
      </c>
      <c r="K21" s="32">
        <v>10.1</v>
      </c>
      <c r="L21" s="32">
        <v>34.6</v>
      </c>
      <c r="M21" s="32">
        <v>10.2</v>
      </c>
      <c r="N21" s="32">
        <v>35.2</v>
      </c>
      <c r="O21" s="32">
        <v>10.3</v>
      </c>
      <c r="P21" s="32">
        <v>34.4</v>
      </c>
      <c r="Q21" s="32">
        <v>10.3</v>
      </c>
      <c r="R21" s="32">
        <v>34.4</v>
      </c>
      <c r="S21" s="32">
        <v>10.3</v>
      </c>
      <c r="T21" s="32">
        <v>34.4</v>
      </c>
      <c r="U21" s="32">
        <v>10.3</v>
      </c>
      <c r="V21" s="32">
        <v>34.3</v>
      </c>
      <c r="W21" s="32">
        <v>10.4</v>
      </c>
      <c r="X21" s="32">
        <v>36.5</v>
      </c>
      <c r="Y21" s="32">
        <v>10.3</v>
      </c>
      <c r="Z21" s="32">
        <v>36.4</v>
      </c>
      <c r="AA21" s="32">
        <v>10.8</v>
      </c>
      <c r="AB21" s="44">
        <f t="shared" si="1"/>
        <v>-0.002739726027397249</v>
      </c>
      <c r="AC21" s="44">
        <f t="shared" si="2"/>
        <v>0.04854368932038833</v>
      </c>
      <c r="AD21" s="44">
        <f t="shared" si="3"/>
        <v>0.11999999999999988</v>
      </c>
      <c r="AE21" s="44">
        <f t="shared" si="4"/>
        <v>0.06930693069306937</v>
      </c>
      <c r="AF21" s="44">
        <f t="shared" si="5"/>
        <v>0.04597701149425282</v>
      </c>
      <c r="AG21" s="44">
        <f t="shared" si="6"/>
        <v>0.04854368932038833</v>
      </c>
      <c r="AH21" s="45">
        <f t="shared" si="7"/>
        <v>0.008547008547008739</v>
      </c>
      <c r="AI21" s="45">
        <f t="shared" si="8"/>
        <v>0.107981220657277</v>
      </c>
      <c r="AJ21" s="45">
        <f t="shared" si="9"/>
        <v>0.0465631929046566</v>
      </c>
    </row>
    <row r="22" spans="1:36" ht="30.75" customHeight="1">
      <c r="A22" s="38" t="s">
        <v>13</v>
      </c>
      <c r="B22" s="47">
        <f aca="true" t="shared" si="13" ref="B22:AA22">B23+B28</f>
        <v>1540.3</v>
      </c>
      <c r="C22" s="47">
        <f t="shared" si="13"/>
        <v>426.50000000000006</v>
      </c>
      <c r="D22" s="47">
        <f t="shared" si="13"/>
        <v>1573.7000000000003</v>
      </c>
      <c r="E22" s="47">
        <f t="shared" si="13"/>
        <v>422.8</v>
      </c>
      <c r="F22" s="47">
        <f t="shared" si="13"/>
        <v>1561.3999999999999</v>
      </c>
      <c r="G22" s="47">
        <f t="shared" si="13"/>
        <v>420.99999999999994</v>
      </c>
      <c r="H22" s="47">
        <f t="shared" si="13"/>
        <v>1564.9</v>
      </c>
      <c r="I22" s="47">
        <f t="shared" si="13"/>
        <v>423.3</v>
      </c>
      <c r="J22" s="47">
        <f t="shared" si="13"/>
        <v>1579.1999999999998</v>
      </c>
      <c r="K22" s="47">
        <f t="shared" si="13"/>
        <v>427.00000000000006</v>
      </c>
      <c r="L22" s="47">
        <f t="shared" si="13"/>
        <v>1594.3</v>
      </c>
      <c r="M22" s="47">
        <f t="shared" si="13"/>
        <v>414.09999999999997</v>
      </c>
      <c r="N22" s="47">
        <f t="shared" si="13"/>
        <v>1622.4</v>
      </c>
      <c r="O22" s="47">
        <f t="shared" si="13"/>
        <v>418.09999999999997</v>
      </c>
      <c r="P22" s="47">
        <f t="shared" si="13"/>
        <v>1661.2</v>
      </c>
      <c r="Q22" s="47">
        <f t="shared" si="13"/>
        <v>430.7</v>
      </c>
      <c r="R22" s="47">
        <f t="shared" si="13"/>
        <v>1701.8999999999999</v>
      </c>
      <c r="S22" s="47">
        <f t="shared" si="13"/>
        <v>430.99999999999994</v>
      </c>
      <c r="T22" s="47">
        <f t="shared" si="13"/>
        <v>1739.7</v>
      </c>
      <c r="U22" s="47">
        <f t="shared" si="13"/>
        <v>426.9</v>
      </c>
      <c r="V22" s="47">
        <f t="shared" si="13"/>
        <v>1768.1</v>
      </c>
      <c r="W22" s="47">
        <f t="shared" si="13"/>
        <v>418.79999999999995</v>
      </c>
      <c r="X22" s="47">
        <f t="shared" si="13"/>
        <v>1776.2</v>
      </c>
      <c r="Y22" s="47">
        <f t="shared" si="13"/>
        <v>428.5</v>
      </c>
      <c r="Z22" s="47">
        <f t="shared" si="13"/>
        <v>1803.6999999999998</v>
      </c>
      <c r="AA22" s="47">
        <f t="shared" si="13"/>
        <v>435.5</v>
      </c>
      <c r="AB22" s="30">
        <f t="shared" si="1"/>
        <v>0.015482490710505337</v>
      </c>
      <c r="AC22" s="30">
        <f t="shared" si="2"/>
        <v>0.016336056009334854</v>
      </c>
      <c r="AD22" s="30">
        <f t="shared" si="3"/>
        <v>0.146152379742009</v>
      </c>
      <c r="AE22" s="30">
        <f t="shared" si="4"/>
        <v>0.03003784295175027</v>
      </c>
      <c r="AF22" s="30">
        <f t="shared" si="5"/>
        <v>0.1710056482503408</v>
      </c>
      <c r="AG22" s="30">
        <f t="shared" si="6"/>
        <v>0.021101992966002125</v>
      </c>
      <c r="AH22" s="43">
        <f t="shared" si="7"/>
        <v>0.015648387535719177</v>
      </c>
      <c r="AI22" s="43">
        <f t="shared" si="8"/>
        <v>0.12156273478587498</v>
      </c>
      <c r="AJ22" s="43">
        <f t="shared" si="9"/>
        <v>0.1384990848078096</v>
      </c>
    </row>
    <row r="23" spans="1:36" ht="30.75" customHeight="1">
      <c r="A23" s="12" t="s">
        <v>14</v>
      </c>
      <c r="B23" s="32">
        <f aca="true" t="shared" si="14" ref="B23:AA23">SUM(B24:B27)</f>
        <v>1349.7</v>
      </c>
      <c r="C23" s="32">
        <f t="shared" si="14"/>
        <v>387.40000000000003</v>
      </c>
      <c r="D23" s="32">
        <f t="shared" si="14"/>
        <v>1377.3000000000002</v>
      </c>
      <c r="E23" s="32">
        <f t="shared" si="14"/>
        <v>388.2</v>
      </c>
      <c r="F23" s="32">
        <f t="shared" si="14"/>
        <v>1370.1</v>
      </c>
      <c r="G23" s="32">
        <f t="shared" si="14"/>
        <v>391.79999999999995</v>
      </c>
      <c r="H23" s="32">
        <f t="shared" si="14"/>
        <v>1373.9</v>
      </c>
      <c r="I23" s="32">
        <f t="shared" si="14"/>
        <v>396.8</v>
      </c>
      <c r="J23" s="32">
        <f t="shared" si="14"/>
        <v>1385.8999999999999</v>
      </c>
      <c r="K23" s="32">
        <f t="shared" si="14"/>
        <v>405.50000000000006</v>
      </c>
      <c r="L23" s="32">
        <f t="shared" si="14"/>
        <v>1365.5</v>
      </c>
      <c r="M23" s="32">
        <f t="shared" si="14"/>
        <v>396.4</v>
      </c>
      <c r="N23" s="32">
        <f t="shared" si="14"/>
        <v>1394.5</v>
      </c>
      <c r="O23" s="32">
        <f t="shared" si="14"/>
        <v>402.49999999999994</v>
      </c>
      <c r="P23" s="32">
        <f t="shared" si="14"/>
        <v>1427.2</v>
      </c>
      <c r="Q23" s="32">
        <f t="shared" si="14"/>
        <v>416.3</v>
      </c>
      <c r="R23" s="32">
        <f t="shared" si="14"/>
        <v>1461.1</v>
      </c>
      <c r="S23" s="32">
        <f t="shared" si="14"/>
        <v>415.49999999999994</v>
      </c>
      <c r="T23" s="32">
        <f t="shared" si="14"/>
        <v>1514.1000000000001</v>
      </c>
      <c r="U23" s="32">
        <f t="shared" si="14"/>
        <v>414.2</v>
      </c>
      <c r="V23" s="32">
        <f t="shared" si="14"/>
        <v>1550.8999999999999</v>
      </c>
      <c r="W23" s="32">
        <f t="shared" si="14"/>
        <v>407.4</v>
      </c>
      <c r="X23" s="32">
        <f t="shared" si="14"/>
        <v>1548.5</v>
      </c>
      <c r="Y23" s="32">
        <f t="shared" si="14"/>
        <v>417.9</v>
      </c>
      <c r="Z23" s="32">
        <f t="shared" si="14"/>
        <v>1590.1999999999998</v>
      </c>
      <c r="AA23" s="32">
        <f t="shared" si="14"/>
        <v>425.5</v>
      </c>
      <c r="AB23" s="44">
        <f t="shared" si="1"/>
        <v>0.026929286406199404</v>
      </c>
      <c r="AC23" s="44">
        <f t="shared" si="2"/>
        <v>0.018186168939937852</v>
      </c>
      <c r="AD23" s="44">
        <f t="shared" si="3"/>
        <v>0.1545777971393303</v>
      </c>
      <c r="AE23" s="44">
        <f t="shared" si="4"/>
        <v>0.09608449252962403</v>
      </c>
      <c r="AF23" s="44">
        <f t="shared" si="5"/>
        <v>0.178187745424909</v>
      </c>
      <c r="AG23" s="44">
        <f t="shared" si="6"/>
        <v>0.09834796076406804</v>
      </c>
      <c r="AH23" s="45">
        <f t="shared" si="7"/>
        <v>0.02507119609438546</v>
      </c>
      <c r="AI23" s="45">
        <f t="shared" si="8"/>
        <v>0.1417162276975359</v>
      </c>
      <c r="AJ23" s="45">
        <f t="shared" si="9"/>
        <v>0.16038224627252307</v>
      </c>
    </row>
    <row r="24" spans="1:36" ht="30.75" customHeight="1">
      <c r="A24" s="13" t="s">
        <v>15</v>
      </c>
      <c r="B24" s="32">
        <v>242.8</v>
      </c>
      <c r="C24" s="32">
        <v>65.8</v>
      </c>
      <c r="D24" s="32">
        <v>226.5</v>
      </c>
      <c r="E24" s="32">
        <v>61.7</v>
      </c>
      <c r="F24" s="32">
        <v>224.3</v>
      </c>
      <c r="G24" s="32">
        <v>62.6</v>
      </c>
      <c r="H24" s="32">
        <v>229.3</v>
      </c>
      <c r="I24" s="32">
        <v>62.6</v>
      </c>
      <c r="J24" s="32">
        <v>226.6</v>
      </c>
      <c r="K24" s="32">
        <v>64.8</v>
      </c>
      <c r="L24" s="32">
        <v>222.6</v>
      </c>
      <c r="M24" s="32">
        <v>68.4</v>
      </c>
      <c r="N24" s="32">
        <v>251.3</v>
      </c>
      <c r="O24" s="32">
        <v>70.6</v>
      </c>
      <c r="P24" s="32">
        <v>242.1</v>
      </c>
      <c r="Q24" s="32">
        <v>75.2</v>
      </c>
      <c r="R24" s="32">
        <v>282.2</v>
      </c>
      <c r="S24" s="32">
        <v>79.9</v>
      </c>
      <c r="T24" s="32">
        <v>309.7</v>
      </c>
      <c r="U24" s="32">
        <v>78</v>
      </c>
      <c r="V24" s="32">
        <v>322.1</v>
      </c>
      <c r="W24" s="32">
        <v>79.7</v>
      </c>
      <c r="X24" s="32">
        <v>343.3</v>
      </c>
      <c r="Y24" s="32">
        <v>85.4</v>
      </c>
      <c r="Z24" s="32">
        <v>341.1</v>
      </c>
      <c r="AA24" s="32">
        <v>90.1</v>
      </c>
      <c r="AB24" s="44">
        <f t="shared" si="1"/>
        <v>-0.006408389163996442</v>
      </c>
      <c r="AC24" s="44">
        <f t="shared" si="2"/>
        <v>0.05503512880562056</v>
      </c>
      <c r="AD24" s="44">
        <f t="shared" si="3"/>
        <v>0.5059602649006623</v>
      </c>
      <c r="AE24" s="44">
        <f t="shared" si="4"/>
        <v>0.46029173419773084</v>
      </c>
      <c r="AF24" s="44">
        <f t="shared" si="5"/>
        <v>0.40485996705107086</v>
      </c>
      <c r="AG24" s="44">
        <f t="shared" si="6"/>
        <v>0.3693009118541033</v>
      </c>
      <c r="AH24" s="45">
        <f t="shared" si="7"/>
        <v>0.005831583858175948</v>
      </c>
      <c r="AI24" s="45">
        <f t="shared" si="8"/>
        <v>0.4961832061068705</v>
      </c>
      <c r="AJ24" s="45">
        <f t="shared" si="9"/>
        <v>0.3972780298120544</v>
      </c>
    </row>
    <row r="25" spans="1:36" ht="30.75" customHeight="1">
      <c r="A25" s="13" t="s">
        <v>16</v>
      </c>
      <c r="B25" s="32">
        <v>180.1</v>
      </c>
      <c r="C25" s="32">
        <v>48.5</v>
      </c>
      <c r="D25" s="32">
        <v>195.6</v>
      </c>
      <c r="E25" s="32">
        <v>52.3</v>
      </c>
      <c r="F25" s="32">
        <v>193</v>
      </c>
      <c r="G25" s="32">
        <v>52.8</v>
      </c>
      <c r="H25" s="32">
        <v>176.2</v>
      </c>
      <c r="I25" s="32">
        <v>53.9</v>
      </c>
      <c r="J25" s="32">
        <v>183.7</v>
      </c>
      <c r="K25" s="32">
        <v>55.6</v>
      </c>
      <c r="L25" s="32">
        <v>160.8</v>
      </c>
      <c r="M25" s="32">
        <v>44.3</v>
      </c>
      <c r="N25" s="32">
        <v>165.5</v>
      </c>
      <c r="O25" s="32">
        <v>52.1</v>
      </c>
      <c r="P25" s="32">
        <v>159.1</v>
      </c>
      <c r="Q25" s="32">
        <v>53.5</v>
      </c>
      <c r="R25" s="32">
        <v>170.3</v>
      </c>
      <c r="S25" s="32">
        <v>50.8</v>
      </c>
      <c r="T25" s="32">
        <v>179.9</v>
      </c>
      <c r="U25" s="32">
        <v>48.5</v>
      </c>
      <c r="V25" s="32">
        <v>188.3</v>
      </c>
      <c r="W25" s="32">
        <v>44</v>
      </c>
      <c r="X25" s="32">
        <v>164.7</v>
      </c>
      <c r="Y25" s="32">
        <v>44.8</v>
      </c>
      <c r="Z25" s="32">
        <v>187.7</v>
      </c>
      <c r="AA25" s="32">
        <v>42.4</v>
      </c>
      <c r="AB25" s="44">
        <f t="shared" si="1"/>
        <v>0.1396478445658773</v>
      </c>
      <c r="AC25" s="44">
        <f t="shared" si="2"/>
        <v>-0.05357142857142849</v>
      </c>
      <c r="AD25" s="44">
        <f t="shared" si="3"/>
        <v>-0.04038854805725978</v>
      </c>
      <c r="AE25" s="44">
        <f t="shared" si="4"/>
        <v>-0.1892925430210325</v>
      </c>
      <c r="AF25" s="44">
        <f t="shared" si="5"/>
        <v>0.042198778456413066</v>
      </c>
      <c r="AG25" s="44">
        <f t="shared" si="6"/>
        <v>-0.12577319587628866</v>
      </c>
      <c r="AH25" s="45">
        <f t="shared" si="7"/>
        <v>0.0983293556085918</v>
      </c>
      <c r="AI25" s="45">
        <f t="shared" si="8"/>
        <v>-0.07180314643001207</v>
      </c>
      <c r="AJ25" s="45">
        <f t="shared" si="9"/>
        <v>0.006561679790026309</v>
      </c>
    </row>
    <row r="26" spans="1:36" ht="30.75" customHeight="1">
      <c r="A26" s="13" t="s">
        <v>6</v>
      </c>
      <c r="B26" s="32">
        <v>897.6</v>
      </c>
      <c r="C26" s="32">
        <v>266.1</v>
      </c>
      <c r="D26" s="32">
        <v>924.3</v>
      </c>
      <c r="E26" s="32">
        <v>267</v>
      </c>
      <c r="F26" s="32">
        <v>921.5</v>
      </c>
      <c r="G26" s="32">
        <v>269.4</v>
      </c>
      <c r="H26" s="32">
        <v>934.2</v>
      </c>
      <c r="I26" s="32">
        <v>272.8</v>
      </c>
      <c r="J26" s="32">
        <v>941</v>
      </c>
      <c r="K26" s="32">
        <v>278.8</v>
      </c>
      <c r="L26" s="32">
        <v>940.5</v>
      </c>
      <c r="M26" s="32">
        <v>277.4</v>
      </c>
      <c r="N26" s="32">
        <v>944.3</v>
      </c>
      <c r="O26" s="32">
        <v>273.9</v>
      </c>
      <c r="P26" s="32">
        <v>983.6</v>
      </c>
      <c r="Q26" s="32">
        <v>281.8</v>
      </c>
      <c r="R26" s="32">
        <v>977.3</v>
      </c>
      <c r="S26" s="32">
        <v>279.4</v>
      </c>
      <c r="T26" s="32">
        <v>993.3</v>
      </c>
      <c r="U26" s="32">
        <v>281.9</v>
      </c>
      <c r="V26" s="32">
        <v>996.4</v>
      </c>
      <c r="W26" s="32">
        <v>278.3</v>
      </c>
      <c r="X26" s="32">
        <v>1008.4</v>
      </c>
      <c r="Y26" s="32">
        <v>282.2</v>
      </c>
      <c r="Z26" s="32">
        <v>1028.6</v>
      </c>
      <c r="AA26" s="32">
        <v>287.7</v>
      </c>
      <c r="AB26" s="44">
        <f t="shared" si="1"/>
        <v>0.020031733439111354</v>
      </c>
      <c r="AC26" s="44">
        <f t="shared" si="2"/>
        <v>0.01948972360028356</v>
      </c>
      <c r="AD26" s="44">
        <f t="shared" si="3"/>
        <v>0.11284215081683424</v>
      </c>
      <c r="AE26" s="44">
        <f t="shared" si="4"/>
        <v>0.07752808988764048</v>
      </c>
      <c r="AF26" s="44">
        <f t="shared" si="5"/>
        <v>0.14594474153297665</v>
      </c>
      <c r="AG26" s="44">
        <f t="shared" si="6"/>
        <v>0.08117249154453199</v>
      </c>
      <c r="AH26" s="45">
        <f t="shared" si="7"/>
        <v>0.019913218657988674</v>
      </c>
      <c r="AI26" s="45">
        <f t="shared" si="8"/>
        <v>0.10492739024594977</v>
      </c>
      <c r="AJ26" s="45">
        <f t="shared" si="9"/>
        <v>0.1311334536392541</v>
      </c>
    </row>
    <row r="27" spans="1:36" ht="30.75" customHeight="1">
      <c r="A27" s="13" t="s">
        <v>7</v>
      </c>
      <c r="B27" s="32">
        <v>29.2</v>
      </c>
      <c r="C27" s="32">
        <v>7</v>
      </c>
      <c r="D27" s="32">
        <v>30.9</v>
      </c>
      <c r="E27" s="32">
        <v>7.2</v>
      </c>
      <c r="F27" s="32">
        <v>31.3</v>
      </c>
      <c r="G27" s="32">
        <v>7</v>
      </c>
      <c r="H27" s="32">
        <v>34.2</v>
      </c>
      <c r="I27" s="32">
        <v>7.5</v>
      </c>
      <c r="J27" s="32">
        <v>34.6</v>
      </c>
      <c r="K27" s="32">
        <v>6.3</v>
      </c>
      <c r="L27" s="32">
        <v>41.6</v>
      </c>
      <c r="M27" s="32">
        <v>6.3</v>
      </c>
      <c r="N27" s="32">
        <v>33.4</v>
      </c>
      <c r="O27" s="32">
        <v>5.9</v>
      </c>
      <c r="P27" s="32">
        <v>42.4</v>
      </c>
      <c r="Q27" s="32">
        <v>5.8</v>
      </c>
      <c r="R27" s="32">
        <v>31.3</v>
      </c>
      <c r="S27" s="32">
        <v>5.4</v>
      </c>
      <c r="T27" s="32">
        <v>31.2</v>
      </c>
      <c r="U27" s="32">
        <v>5.8</v>
      </c>
      <c r="V27" s="32">
        <v>44.1</v>
      </c>
      <c r="W27" s="32">
        <v>5.4</v>
      </c>
      <c r="X27" s="32">
        <v>32.1</v>
      </c>
      <c r="Y27" s="32">
        <v>5.5</v>
      </c>
      <c r="Z27" s="32">
        <v>32.8</v>
      </c>
      <c r="AA27" s="32">
        <v>5.3</v>
      </c>
      <c r="AB27" s="44">
        <f t="shared" si="1"/>
        <v>0.02180685358255441</v>
      </c>
      <c r="AC27" s="44">
        <f t="shared" si="2"/>
        <v>-0.036363636363636376</v>
      </c>
      <c r="AD27" s="44">
        <f t="shared" si="3"/>
        <v>0.06148867313915862</v>
      </c>
      <c r="AE27" s="44">
        <f t="shared" si="4"/>
        <v>-0.26388888888888895</v>
      </c>
      <c r="AF27" s="44">
        <f t="shared" si="5"/>
        <v>0.12328767123287654</v>
      </c>
      <c r="AG27" s="44">
        <f t="shared" si="6"/>
        <v>-0.24285714285714288</v>
      </c>
      <c r="AH27" s="45">
        <f t="shared" si="7"/>
        <v>0.013297872340425343</v>
      </c>
      <c r="AI27" s="45">
        <f t="shared" si="8"/>
        <v>0</v>
      </c>
      <c r="AJ27" s="45">
        <f t="shared" si="9"/>
        <v>0.05248618784530357</v>
      </c>
    </row>
    <row r="28" spans="1:36" ht="30.75" customHeight="1">
      <c r="A28" s="12" t="s">
        <v>17</v>
      </c>
      <c r="B28" s="32">
        <v>190.6</v>
      </c>
      <c r="C28" s="32">
        <v>39.1</v>
      </c>
      <c r="D28" s="32">
        <v>196.4</v>
      </c>
      <c r="E28" s="32">
        <v>34.6</v>
      </c>
      <c r="F28" s="32">
        <v>191.3</v>
      </c>
      <c r="G28" s="32">
        <v>29.2</v>
      </c>
      <c r="H28" s="32">
        <v>191</v>
      </c>
      <c r="I28" s="32">
        <v>26.5</v>
      </c>
      <c r="J28" s="32">
        <v>193.3</v>
      </c>
      <c r="K28" s="32">
        <v>21.5</v>
      </c>
      <c r="L28" s="32">
        <v>228.8</v>
      </c>
      <c r="M28" s="32">
        <v>17.7</v>
      </c>
      <c r="N28" s="32">
        <v>227.9</v>
      </c>
      <c r="O28" s="32">
        <v>15.6</v>
      </c>
      <c r="P28" s="32">
        <v>234</v>
      </c>
      <c r="Q28" s="32">
        <v>14.4</v>
      </c>
      <c r="R28" s="32">
        <v>240.8</v>
      </c>
      <c r="S28" s="32">
        <v>15.5</v>
      </c>
      <c r="T28" s="32">
        <v>225.6</v>
      </c>
      <c r="U28" s="32">
        <v>12.7</v>
      </c>
      <c r="V28" s="32">
        <v>217.2</v>
      </c>
      <c r="W28" s="32">
        <v>11.4</v>
      </c>
      <c r="X28" s="32">
        <v>227.7</v>
      </c>
      <c r="Y28" s="32">
        <v>10.6</v>
      </c>
      <c r="Z28" s="32">
        <v>213.5</v>
      </c>
      <c r="AA28" s="32">
        <v>10</v>
      </c>
      <c r="AB28" s="44">
        <f t="shared" si="1"/>
        <v>-0.06236275801493185</v>
      </c>
      <c r="AC28" s="44">
        <f t="shared" si="2"/>
        <v>-0.05660377358490565</v>
      </c>
      <c r="AD28" s="44">
        <f t="shared" si="3"/>
        <v>0.08706720977596749</v>
      </c>
      <c r="AE28" s="44">
        <f t="shared" si="4"/>
        <v>-0.7109826589595376</v>
      </c>
      <c r="AF28" s="44">
        <f t="shared" si="5"/>
        <v>0.12014690451206711</v>
      </c>
      <c r="AG28" s="44">
        <f t="shared" si="6"/>
        <v>-0.7442455242966752</v>
      </c>
      <c r="AH28" s="45">
        <f t="shared" si="7"/>
        <v>-0.06210658833403271</v>
      </c>
      <c r="AI28" s="45">
        <f t="shared" si="8"/>
        <v>-0.03246753246753242</v>
      </c>
      <c r="AJ28" s="45">
        <f t="shared" si="9"/>
        <v>-0.02699172834131469</v>
      </c>
    </row>
    <row r="29" spans="1:36" s="37" customFormat="1" ht="30.75" customHeight="1">
      <c r="A29" s="14" t="s">
        <v>49</v>
      </c>
      <c r="B29" s="27">
        <v>333.1</v>
      </c>
      <c r="C29" s="27">
        <v>66.2</v>
      </c>
      <c r="D29" s="27">
        <v>336.8</v>
      </c>
      <c r="E29" s="27">
        <v>65.7</v>
      </c>
      <c r="F29" s="27">
        <v>338.1</v>
      </c>
      <c r="G29" s="27">
        <v>66.2</v>
      </c>
      <c r="H29" s="27">
        <v>333.4</v>
      </c>
      <c r="I29" s="27">
        <v>66.9</v>
      </c>
      <c r="J29" s="27">
        <v>331.2</v>
      </c>
      <c r="K29" s="27">
        <v>64.3</v>
      </c>
      <c r="L29" s="27">
        <v>331.1</v>
      </c>
      <c r="M29" s="27">
        <v>64.8</v>
      </c>
      <c r="N29" s="27">
        <v>333.2</v>
      </c>
      <c r="O29" s="27">
        <v>65.5</v>
      </c>
      <c r="P29" s="27">
        <v>333.2</v>
      </c>
      <c r="Q29" s="27">
        <v>66.1</v>
      </c>
      <c r="R29" s="27">
        <v>340</v>
      </c>
      <c r="S29" s="27">
        <v>66.9</v>
      </c>
      <c r="T29" s="27">
        <v>345.8</v>
      </c>
      <c r="U29" s="27">
        <v>68</v>
      </c>
      <c r="V29" s="27">
        <v>345</v>
      </c>
      <c r="W29" s="27">
        <v>68.3</v>
      </c>
      <c r="X29" s="27">
        <v>348.6</v>
      </c>
      <c r="Y29" s="27">
        <v>68.9</v>
      </c>
      <c r="Z29" s="27">
        <v>354.7</v>
      </c>
      <c r="AA29" s="27">
        <v>70.2</v>
      </c>
      <c r="AB29" s="28">
        <f t="shared" si="1"/>
        <v>0.017498565691336676</v>
      </c>
      <c r="AC29" s="28">
        <f t="shared" si="2"/>
        <v>0.018867924528301883</v>
      </c>
      <c r="AD29" s="28">
        <f t="shared" si="3"/>
        <v>0.053147268408550996</v>
      </c>
      <c r="AE29" s="28">
        <f t="shared" si="4"/>
        <v>0.06849315068493156</v>
      </c>
      <c r="AF29" s="28">
        <f t="shared" si="5"/>
        <v>0.06484539177424176</v>
      </c>
      <c r="AG29" s="28">
        <f t="shared" si="6"/>
        <v>0.06042296072507547</v>
      </c>
      <c r="AH29" s="42">
        <f t="shared" si="7"/>
        <v>0.017724550898203573</v>
      </c>
      <c r="AI29" s="42">
        <f t="shared" si="8"/>
        <v>0.055652173913043335</v>
      </c>
      <c r="AJ29" s="42">
        <f t="shared" si="9"/>
        <v>0.06411219634360132</v>
      </c>
    </row>
    <row r="30" spans="1:36" ht="30.75" customHeight="1">
      <c r="A30" s="14" t="s">
        <v>18</v>
      </c>
      <c r="B30" s="27">
        <v>103.3</v>
      </c>
      <c r="C30" s="27">
        <v>17.6</v>
      </c>
      <c r="D30" s="27">
        <v>104.1</v>
      </c>
      <c r="E30" s="27">
        <v>17.4</v>
      </c>
      <c r="F30" s="27">
        <v>104.9</v>
      </c>
      <c r="G30" s="27">
        <v>17.7</v>
      </c>
      <c r="H30" s="27">
        <v>104.5</v>
      </c>
      <c r="I30" s="27">
        <v>17.8</v>
      </c>
      <c r="J30" s="27">
        <v>104.1</v>
      </c>
      <c r="K30" s="27">
        <v>17.6</v>
      </c>
      <c r="L30" s="27">
        <v>103.6</v>
      </c>
      <c r="M30" s="27">
        <v>17.8</v>
      </c>
      <c r="N30" s="27">
        <v>104.4</v>
      </c>
      <c r="O30" s="27">
        <v>17.9</v>
      </c>
      <c r="P30" s="27">
        <v>102.8</v>
      </c>
      <c r="Q30" s="27">
        <v>18.2</v>
      </c>
      <c r="R30" s="27">
        <v>103.4</v>
      </c>
      <c r="S30" s="27">
        <v>18.2</v>
      </c>
      <c r="T30" s="27">
        <v>103.4</v>
      </c>
      <c r="U30" s="27">
        <v>18.3</v>
      </c>
      <c r="V30" s="27">
        <v>103</v>
      </c>
      <c r="W30" s="27">
        <v>18</v>
      </c>
      <c r="X30" s="27">
        <v>103.3</v>
      </c>
      <c r="Y30" s="27">
        <v>18.3</v>
      </c>
      <c r="Z30" s="27">
        <v>103.2</v>
      </c>
      <c r="AA30" s="27">
        <v>18.3</v>
      </c>
      <c r="AB30" s="28">
        <f t="shared" si="1"/>
        <v>-0.0009680542110357404</v>
      </c>
      <c r="AC30" s="28">
        <f t="shared" si="2"/>
        <v>0</v>
      </c>
      <c r="AD30" s="28">
        <f t="shared" si="3"/>
        <v>-0.008645533141210304</v>
      </c>
      <c r="AE30" s="28">
        <f t="shared" si="4"/>
        <v>0.0517241379310347</v>
      </c>
      <c r="AF30" s="28">
        <f t="shared" si="5"/>
        <v>-0.0009680542110357404</v>
      </c>
      <c r="AG30" s="28">
        <f t="shared" si="6"/>
        <v>0.03977272727272729</v>
      </c>
      <c r="AH30" s="42">
        <f t="shared" si="7"/>
        <v>-0.0008223684210525439</v>
      </c>
      <c r="AI30" s="42">
        <f t="shared" si="8"/>
        <v>0</v>
      </c>
      <c r="AJ30" s="42">
        <f t="shared" si="9"/>
        <v>0.00496277915632759</v>
      </c>
    </row>
    <row r="31" spans="1:36" ht="30.75" customHeight="1">
      <c r="A31" s="15" t="s">
        <v>19</v>
      </c>
      <c r="B31" s="27">
        <v>29.7</v>
      </c>
      <c r="C31" s="27">
        <v>5.4</v>
      </c>
      <c r="D31" s="27">
        <v>29.5</v>
      </c>
      <c r="E31" s="27">
        <v>5.3</v>
      </c>
      <c r="F31" s="27">
        <v>30.1</v>
      </c>
      <c r="G31" s="27">
        <v>5.3</v>
      </c>
      <c r="H31" s="27">
        <v>30.1</v>
      </c>
      <c r="I31" s="27">
        <v>5.2</v>
      </c>
      <c r="J31" s="27">
        <v>30.3</v>
      </c>
      <c r="K31" s="27">
        <v>5.2</v>
      </c>
      <c r="L31" s="27">
        <v>30.4</v>
      </c>
      <c r="M31" s="27">
        <v>5.2</v>
      </c>
      <c r="N31" s="27">
        <v>30.4</v>
      </c>
      <c r="O31" s="27">
        <v>5.3</v>
      </c>
      <c r="P31" s="27">
        <v>31.2</v>
      </c>
      <c r="Q31" s="27">
        <v>5.2</v>
      </c>
      <c r="R31" s="27">
        <v>31.1</v>
      </c>
      <c r="S31" s="27">
        <v>5.2</v>
      </c>
      <c r="T31" s="27">
        <v>31.1</v>
      </c>
      <c r="U31" s="27">
        <v>5.2</v>
      </c>
      <c r="V31" s="27">
        <v>31.4</v>
      </c>
      <c r="W31" s="27">
        <v>5.2</v>
      </c>
      <c r="X31" s="27">
        <v>31.6</v>
      </c>
      <c r="Y31" s="27">
        <v>5.1</v>
      </c>
      <c r="Z31" s="27">
        <v>32.1</v>
      </c>
      <c r="AA31" s="27">
        <v>5.2</v>
      </c>
      <c r="AB31" s="28">
        <f t="shared" si="1"/>
        <v>0.015822784810126667</v>
      </c>
      <c r="AC31" s="28">
        <f t="shared" si="2"/>
        <v>0.019607843137255054</v>
      </c>
      <c r="AD31" s="28">
        <f t="shared" si="3"/>
        <v>0.08813559322033893</v>
      </c>
      <c r="AE31" s="28">
        <f t="shared" si="4"/>
        <v>-0.01886792452830177</v>
      </c>
      <c r="AF31" s="28">
        <f t="shared" si="5"/>
        <v>0.08080808080808088</v>
      </c>
      <c r="AG31" s="28">
        <f t="shared" si="6"/>
        <v>-0.03703703703703709</v>
      </c>
      <c r="AH31" s="42">
        <f t="shared" si="7"/>
        <v>0.016348773841961872</v>
      </c>
      <c r="AI31" s="42">
        <f t="shared" si="8"/>
        <v>0.07183908045977039</v>
      </c>
      <c r="AJ31" s="42">
        <f t="shared" si="9"/>
        <v>0.06267806267806275</v>
      </c>
    </row>
    <row r="32" spans="1:36" ht="30.75" customHeight="1">
      <c r="A32" s="16" t="s">
        <v>50</v>
      </c>
      <c r="B32" s="48">
        <v>0.775</v>
      </c>
      <c r="C32" s="48">
        <v>0.796</v>
      </c>
      <c r="D32" s="48">
        <v>0.764</v>
      </c>
      <c r="E32" s="48">
        <v>0.812</v>
      </c>
      <c r="F32" s="48">
        <v>0.771</v>
      </c>
      <c r="G32" s="48">
        <v>0.816</v>
      </c>
      <c r="H32" s="48">
        <v>0.783</v>
      </c>
      <c r="I32" s="48">
        <v>0.81</v>
      </c>
      <c r="J32" s="48">
        <v>0.789</v>
      </c>
      <c r="K32" s="48">
        <v>0.815</v>
      </c>
      <c r="L32" s="48">
        <v>0.782</v>
      </c>
      <c r="M32" s="48">
        <v>0.834</v>
      </c>
      <c r="N32" s="48">
        <v>0.796</v>
      </c>
      <c r="O32" s="48">
        <v>0.832</v>
      </c>
      <c r="P32" s="48">
        <v>0.785</v>
      </c>
      <c r="Q32" s="48">
        <v>0.817</v>
      </c>
      <c r="R32" s="48">
        <v>0.752</v>
      </c>
      <c r="S32" s="48">
        <v>0.815</v>
      </c>
      <c r="T32" s="48">
        <v>0.738</v>
      </c>
      <c r="U32" s="48">
        <v>0.823</v>
      </c>
      <c r="V32" s="48">
        <v>0.749</v>
      </c>
      <c r="W32" s="48">
        <v>0.831</v>
      </c>
      <c r="X32" s="48">
        <v>0.752</v>
      </c>
      <c r="Y32" s="48">
        <v>0.828</v>
      </c>
      <c r="Z32" s="48">
        <v>0.739</v>
      </c>
      <c r="AA32" s="48">
        <v>0.821</v>
      </c>
      <c r="AB32" s="30">
        <f t="shared" si="1"/>
        <v>-0.017287234042553168</v>
      </c>
      <c r="AC32" s="30">
        <f t="shared" si="2"/>
        <v>-0.008454106280193274</v>
      </c>
      <c r="AD32" s="30">
        <f t="shared" si="3"/>
        <v>-0.03272251308900531</v>
      </c>
      <c r="AE32" s="30">
        <f t="shared" si="4"/>
        <v>0.011083743842364324</v>
      </c>
      <c r="AF32" s="30">
        <f t="shared" si="5"/>
        <v>-0.04645161290322586</v>
      </c>
      <c r="AG32" s="30">
        <f t="shared" si="6"/>
        <v>0.03140703517587928</v>
      </c>
      <c r="AH32" s="43">
        <v>-0.01436031331592691</v>
      </c>
      <c r="AI32" s="43">
        <v>-0.023285899094437235</v>
      </c>
      <c r="AJ32" s="43">
        <v>-0.03205128205128205</v>
      </c>
    </row>
    <row r="33" spans="1:36" ht="30.75" customHeight="1">
      <c r="A33" s="17" t="s">
        <v>51</v>
      </c>
      <c r="B33" s="33">
        <v>0.188</v>
      </c>
      <c r="C33" s="33">
        <v>0.197</v>
      </c>
      <c r="D33" s="33">
        <v>0.197</v>
      </c>
      <c r="E33" s="33">
        <v>0.187</v>
      </c>
      <c r="F33" s="33">
        <v>0.2</v>
      </c>
      <c r="G33" s="33">
        <v>0.176</v>
      </c>
      <c r="H33" s="33">
        <v>0.204</v>
      </c>
      <c r="I33" s="33">
        <v>0.17</v>
      </c>
      <c r="J33" s="33">
        <v>0.194</v>
      </c>
      <c r="K33" s="33">
        <v>0.172</v>
      </c>
      <c r="L33" s="33">
        <v>0.198</v>
      </c>
      <c r="M33" s="33">
        <v>0.139</v>
      </c>
      <c r="N33" s="33">
        <v>0.192</v>
      </c>
      <c r="O33" s="33">
        <v>0.155</v>
      </c>
      <c r="P33" s="33">
        <v>0.182</v>
      </c>
      <c r="Q33" s="33">
        <v>0.16</v>
      </c>
      <c r="R33" s="33">
        <v>0.181</v>
      </c>
      <c r="S33" s="33">
        <v>0.147</v>
      </c>
      <c r="T33" s="33">
        <v>0.186</v>
      </c>
      <c r="U33" s="33">
        <v>0.14</v>
      </c>
      <c r="V33" s="33">
        <v>0.175</v>
      </c>
      <c r="W33" s="33">
        <v>0.144</v>
      </c>
      <c r="X33" s="33">
        <v>0.173</v>
      </c>
      <c r="Y33" s="33">
        <v>0.139</v>
      </c>
      <c r="Z33" s="33">
        <v>0.178</v>
      </c>
      <c r="AA33" s="33">
        <v>0.153</v>
      </c>
      <c r="AB33" s="28">
        <f t="shared" si="1"/>
        <v>0.028901734104046284</v>
      </c>
      <c r="AC33" s="33">
        <f>AA33/Y33-1</f>
        <v>0.10071942446043147</v>
      </c>
      <c r="AD33" s="28">
        <f t="shared" si="3"/>
        <v>-0.09644670050761428</v>
      </c>
      <c r="AE33" s="28">
        <f t="shared" si="4"/>
        <v>-0.18181818181818188</v>
      </c>
      <c r="AF33" s="28">
        <f t="shared" si="5"/>
        <v>-0.05319148936170215</v>
      </c>
      <c r="AG33" s="28">
        <f t="shared" si="6"/>
        <v>-0.2233502538071066</v>
      </c>
      <c r="AH33" s="42">
        <v>0.04117647058823515</v>
      </c>
      <c r="AI33" s="42">
        <v>-0.09693877551020413</v>
      </c>
      <c r="AJ33" s="42">
        <v>-0.06842105263157905</v>
      </c>
    </row>
    <row r="34" spans="1:36" ht="30.75" customHeight="1">
      <c r="A34" s="60" t="s">
        <v>52</v>
      </c>
      <c r="B34" s="55"/>
      <c r="C34" s="57"/>
      <c r="D34" s="50">
        <v>0.17</v>
      </c>
      <c r="E34" s="50">
        <v>0.181</v>
      </c>
      <c r="F34" s="51"/>
      <c r="G34" s="55"/>
      <c r="H34" s="55"/>
      <c r="I34" s="57"/>
      <c r="J34" s="50">
        <v>0.17</v>
      </c>
      <c r="K34" s="50">
        <v>0.18</v>
      </c>
      <c r="L34" s="51"/>
      <c r="M34" s="55"/>
      <c r="N34" s="55"/>
      <c r="O34" s="57"/>
      <c r="P34" s="50">
        <v>0.166</v>
      </c>
      <c r="Q34" s="50">
        <v>0.182</v>
      </c>
      <c r="R34" s="51"/>
      <c r="S34" s="55"/>
      <c r="T34" s="55"/>
      <c r="U34" s="57"/>
      <c r="V34" s="50">
        <v>0.172</v>
      </c>
      <c r="W34" s="50">
        <v>0.185</v>
      </c>
      <c r="X34" s="54"/>
      <c r="Y34" s="54"/>
      <c r="Z34" s="54"/>
      <c r="AA34" s="54"/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54"/>
      <c r="C35" s="58"/>
      <c r="D35" s="50">
        <v>0.159</v>
      </c>
      <c r="E35" s="50">
        <v>0.17</v>
      </c>
      <c r="F35" s="52"/>
      <c r="G35" s="54"/>
      <c r="H35" s="54"/>
      <c r="I35" s="58"/>
      <c r="J35" s="50">
        <v>0.158</v>
      </c>
      <c r="K35" s="50">
        <v>0.169</v>
      </c>
      <c r="L35" s="52"/>
      <c r="M35" s="54"/>
      <c r="N35" s="54"/>
      <c r="O35" s="58"/>
      <c r="P35" s="50">
        <v>0.155</v>
      </c>
      <c r="Q35" s="50">
        <v>0.17</v>
      </c>
      <c r="R35" s="52"/>
      <c r="S35" s="54"/>
      <c r="T35" s="54"/>
      <c r="U35" s="58"/>
      <c r="V35" s="50">
        <v>0.161</v>
      </c>
      <c r="W35" s="50">
        <v>0.174</v>
      </c>
      <c r="X35" s="54"/>
      <c r="Y35" s="54"/>
      <c r="Z35" s="54"/>
      <c r="AA35" s="54"/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56"/>
      <c r="C36" s="59"/>
      <c r="D36" s="50">
        <v>0.144</v>
      </c>
      <c r="E36" s="50">
        <v>0.136</v>
      </c>
      <c r="F36" s="53"/>
      <c r="G36" s="56"/>
      <c r="H36" s="56"/>
      <c r="I36" s="59"/>
      <c r="J36" s="50">
        <v>0.144</v>
      </c>
      <c r="K36" s="50">
        <v>0.136</v>
      </c>
      <c r="L36" s="53"/>
      <c r="M36" s="56"/>
      <c r="N36" s="56"/>
      <c r="O36" s="59"/>
      <c r="P36" s="50">
        <v>0.141</v>
      </c>
      <c r="Q36" s="50">
        <v>0.138</v>
      </c>
      <c r="R36" s="53"/>
      <c r="S36" s="56"/>
      <c r="T36" s="56"/>
      <c r="U36" s="59"/>
      <c r="V36" s="50">
        <v>0.146</v>
      </c>
      <c r="W36" s="50">
        <v>0.142</v>
      </c>
      <c r="X36" s="54"/>
      <c r="Y36" s="54"/>
      <c r="Z36" s="54"/>
      <c r="AA36" s="54"/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9"/>
      <c r="AC37" s="19"/>
      <c r="AD37" s="19"/>
      <c r="AE37" s="19"/>
      <c r="AF37" s="19"/>
      <c r="AG37" s="19"/>
      <c r="AH37" s="21"/>
      <c r="AI37" s="21"/>
      <c r="AJ37" s="21"/>
    </row>
    <row r="38" spans="1:37" ht="15">
      <c r="A38" s="22" t="s">
        <v>59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9"/>
      <c r="AC38" s="19"/>
      <c r="AD38" s="19"/>
      <c r="AE38" s="19"/>
      <c r="AF38" s="19"/>
      <c r="AG38" s="19"/>
      <c r="AH38" s="20"/>
      <c r="AI38" s="20"/>
      <c r="AJ38" s="20"/>
      <c r="AK38" s="37"/>
    </row>
    <row r="39" spans="1:36" ht="15">
      <c r="A39" s="22" t="s">
        <v>38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</row>
    <row r="40" spans="1:36" ht="15.75">
      <c r="A40" s="34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5.75">
      <c r="A41" s="3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5.75">
      <c r="A42" s="34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5.75">
      <c r="A43" s="34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5.75">
      <c r="A44" s="34" t="s">
        <v>55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  <c r="AI44" s="25"/>
      <c r="AJ44" s="25"/>
    </row>
    <row r="45" spans="1:36" ht="15.75">
      <c r="A45" s="34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5.75">
      <c r="A46" s="34" t="s">
        <v>39</v>
      </c>
      <c r="AH46" s="26"/>
      <c r="AI46" s="26"/>
      <c r="AJ46" s="26"/>
    </row>
    <row r="47" ht="15.75">
      <c r="A47" s="39" t="s">
        <v>57</v>
      </c>
    </row>
  </sheetData>
  <sheetProtection/>
  <mergeCells count="21">
    <mergeCell ref="A1:AJ1"/>
    <mergeCell ref="A2:AJ2"/>
    <mergeCell ref="Z4:AA4"/>
    <mergeCell ref="B4:C4"/>
    <mergeCell ref="F3:AJ3"/>
    <mergeCell ref="AH5:AJ5"/>
    <mergeCell ref="AB4:AC4"/>
    <mergeCell ref="AF4:AG4"/>
    <mergeCell ref="H4:I4"/>
    <mergeCell ref="L4:M4"/>
    <mergeCell ref="B3:E3"/>
    <mergeCell ref="N4:O4"/>
    <mergeCell ref="AD4:AE4"/>
    <mergeCell ref="X4:Y4"/>
    <mergeCell ref="J4:K4"/>
    <mergeCell ref="V4:W4"/>
    <mergeCell ref="F4:G4"/>
    <mergeCell ref="T4:U4"/>
    <mergeCell ref="D4:E4"/>
    <mergeCell ref="P4:Q4"/>
    <mergeCell ref="R4:S4"/>
  </mergeCells>
  <printOptions/>
  <pageMargins left="0.1968503937007874" right="0.1968503937007874" top="0.2362204724409449" bottom="0.2362204724409449" header="0.31496062992125984" footer="0.31496062992125984"/>
  <pageSetup fitToHeight="1" fitToWidth="1" horizontalDpi="600" verticalDpi="600" orientation="landscape" paperSize="8" scale="50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Nihal Walid Moussa</cp:lastModifiedBy>
  <cp:lastPrinted>2023-01-18T07:49:22Z</cp:lastPrinted>
  <dcterms:created xsi:type="dcterms:W3CDTF">2016-06-22T11:02:49Z</dcterms:created>
  <dcterms:modified xsi:type="dcterms:W3CDTF">2023-01-18T07:49:51Z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2023-01-18T07:49:46Z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4c658c89-4d3d-4009-9382-1f3ef2203dd0</vt:lpwstr>
  </property>
  <property fmtid="{D5CDD505-2E9C-101B-9397-08002B2CF9AE}" pid="8" name="MSIP_Label_2f29d493-52b1-4291-ba67-8ef6d501cf33_ContentBits">
    <vt:lpwstr>1</vt:lpwstr>
  </property>
</Properties>
</file>