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 MMD Sharefolder\00 MMD ISO - IMS\17. M-Bill Program\Tender Results\"/>
    </mc:Choice>
  </mc:AlternateContent>
  <bookViews>
    <workbookView xWindow="0" yWindow="0" windowWidth="28800" windowHeight="11700"/>
  </bookViews>
  <sheets>
    <sheet name="2025" sheetId="7" r:id="rId1"/>
    <sheet name="2024" sheetId="6" r:id="rId2"/>
    <sheet name="2023" sheetId="5" r:id="rId3"/>
    <sheet name="2022" sheetId="2" r:id="rId4"/>
    <sheet name="2021" sheetId="4" r:id="rId5"/>
  </sheets>
  <definedNames>
    <definedName name="_xlnm._FilterDatabase" localSheetId="4" hidden="1">'2021'!$A$6:$X$140</definedName>
    <definedName name="_xlnm._FilterDatabase" localSheetId="3" hidden="1">'2022'!$A$6:$X$6</definedName>
    <definedName name="_xlnm._FilterDatabase" localSheetId="2" hidden="1">'2023'!$A$6:$X$6</definedName>
    <definedName name="_xlnm._FilterDatabase" localSheetId="1" hidden="1">'2024'!$A$6:$X$6</definedName>
    <definedName name="_xlnm._FilterDatabase" localSheetId="0" hidden="1">'2025'!$A$6:$X$6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7" l="1"/>
  <c r="N41" i="7"/>
  <c r="N40" i="7"/>
  <c r="N39" i="7"/>
  <c r="X38" i="7" l="1"/>
  <c r="N38" i="7"/>
  <c r="X37" i="7"/>
  <c r="T37" i="7"/>
  <c r="V37" i="7" s="1"/>
  <c r="U37" i="7"/>
  <c r="N37" i="7"/>
  <c r="X36" i="7"/>
  <c r="T36" i="7"/>
  <c r="V36" i="7" s="1"/>
  <c r="U36" i="7"/>
  <c r="N36" i="7"/>
  <c r="X35" i="7"/>
  <c r="T35" i="7"/>
  <c r="V35" i="7"/>
  <c r="U35" i="7"/>
  <c r="N35" i="7"/>
  <c r="F36" i="7"/>
  <c r="F37" i="7"/>
  <c r="F38" i="7"/>
  <c r="F35" i="7"/>
  <c r="E36" i="7"/>
  <c r="E37" i="7"/>
  <c r="E38" i="7"/>
  <c r="E35" i="7"/>
  <c r="F31" i="7"/>
  <c r="X31" i="7" l="1"/>
  <c r="X32" i="7"/>
  <c r="X33" i="7"/>
  <c r="X34" i="7"/>
  <c r="U31" i="7"/>
  <c r="U32" i="7"/>
  <c r="U33" i="7"/>
  <c r="U34" i="7"/>
  <c r="T31" i="7"/>
  <c r="V31" i="7" s="1"/>
  <c r="T32" i="7"/>
  <c r="V32" i="7" s="1"/>
  <c r="T33" i="7"/>
  <c r="V33" i="7" s="1"/>
  <c r="T34" i="7"/>
  <c r="V34" i="7" s="1"/>
  <c r="R31" i="7"/>
  <c r="R32" i="7"/>
  <c r="R33" i="7"/>
  <c r="R34" i="7"/>
  <c r="P31" i="7"/>
  <c r="P32" i="7"/>
  <c r="P33" i="7"/>
  <c r="P34" i="7"/>
  <c r="N31" i="7"/>
  <c r="N32" i="7"/>
  <c r="N33" i="7"/>
  <c r="N34" i="7"/>
  <c r="F34" i="7"/>
  <c r="F33" i="7"/>
  <c r="F32" i="7"/>
  <c r="E31" i="7"/>
  <c r="E32" i="7"/>
  <c r="E33" i="7"/>
  <c r="E34" i="7"/>
  <c r="X27" i="7" l="1"/>
  <c r="X28" i="7"/>
  <c r="X29" i="7"/>
  <c r="X30" i="7"/>
  <c r="U27" i="7"/>
  <c r="U28" i="7"/>
  <c r="U29" i="7"/>
  <c r="U30" i="7"/>
  <c r="T27" i="7"/>
  <c r="V27" i="7" s="1"/>
  <c r="T28" i="7"/>
  <c r="V28" i="7" s="1"/>
  <c r="T29" i="7"/>
  <c r="V29" i="7" s="1"/>
  <c r="T30" i="7"/>
  <c r="V30" i="7" s="1"/>
  <c r="R27" i="7"/>
  <c r="R28" i="7"/>
  <c r="R29" i="7"/>
  <c r="R30" i="7"/>
  <c r="P27" i="7"/>
  <c r="P28" i="7"/>
  <c r="P29" i="7"/>
  <c r="P30" i="7"/>
  <c r="N27" i="7"/>
  <c r="N28" i="7"/>
  <c r="N29" i="7"/>
  <c r="N30" i="7"/>
  <c r="F27" i="7"/>
  <c r="F28" i="7"/>
  <c r="F29" i="7"/>
  <c r="E27" i="7"/>
  <c r="E28" i="7"/>
  <c r="E29" i="7"/>
  <c r="E30" i="7"/>
  <c r="F30" i="7" s="1"/>
  <c r="X23" i="7" l="1"/>
  <c r="X24" i="7"/>
  <c r="X25" i="7"/>
  <c r="X26" i="7"/>
  <c r="V25" i="7"/>
  <c r="U23" i="7"/>
  <c r="U24" i="7"/>
  <c r="U25" i="7"/>
  <c r="U26" i="7"/>
  <c r="T23" i="7"/>
  <c r="V23" i="7" s="1"/>
  <c r="T24" i="7"/>
  <c r="V24" i="7" s="1"/>
  <c r="T25" i="7"/>
  <c r="T26" i="7"/>
  <c r="V26" i="7" s="1"/>
  <c r="R23" i="7"/>
  <c r="R24" i="7"/>
  <c r="R25" i="7"/>
  <c r="R26" i="7"/>
  <c r="P23" i="7"/>
  <c r="P24" i="7"/>
  <c r="P25" i="7"/>
  <c r="P26" i="7"/>
  <c r="N26" i="7"/>
  <c r="N25" i="7"/>
  <c r="N24" i="7"/>
  <c r="N23" i="7"/>
  <c r="F23" i="7" l="1"/>
  <c r="E23" i="7"/>
  <c r="E24" i="7"/>
  <c r="F24" i="7" s="1"/>
  <c r="E25" i="7"/>
  <c r="F25" i="7" s="1"/>
  <c r="E26" i="7"/>
  <c r="F26" i="7" s="1"/>
  <c r="X19" i="7" l="1"/>
  <c r="X20" i="7"/>
  <c r="X21" i="7"/>
  <c r="X22" i="7"/>
  <c r="U19" i="7"/>
  <c r="U20" i="7"/>
  <c r="U21" i="7"/>
  <c r="U22" i="7"/>
  <c r="T19" i="7"/>
  <c r="V19" i="7" s="1"/>
  <c r="T20" i="7"/>
  <c r="V20" i="7" s="1"/>
  <c r="T21" i="7"/>
  <c r="V21" i="7" s="1"/>
  <c r="T22" i="7"/>
  <c r="V22" i="7" s="1"/>
  <c r="R19" i="7"/>
  <c r="R20" i="7"/>
  <c r="R21" i="7"/>
  <c r="R22" i="7"/>
  <c r="P19" i="7"/>
  <c r="P20" i="7"/>
  <c r="P21" i="7"/>
  <c r="P22" i="7"/>
  <c r="N19" i="7"/>
  <c r="N20" i="7"/>
  <c r="N21" i="7"/>
  <c r="N22" i="7"/>
  <c r="E19" i="7"/>
  <c r="F19" i="7" s="1"/>
  <c r="E20" i="7"/>
  <c r="F20" i="7" s="1"/>
  <c r="E21" i="7"/>
  <c r="F21" i="7" s="1"/>
  <c r="E22" i="7"/>
  <c r="F22" i="7" s="1"/>
  <c r="X15" i="7" l="1"/>
  <c r="X16" i="7"/>
  <c r="X17" i="7"/>
  <c r="X18" i="7"/>
  <c r="U15" i="7"/>
  <c r="U16" i="7"/>
  <c r="U17" i="7"/>
  <c r="U18" i="7"/>
  <c r="T15" i="7"/>
  <c r="V15" i="7" s="1"/>
  <c r="T16" i="7"/>
  <c r="V16" i="7" s="1"/>
  <c r="T17" i="7"/>
  <c r="V17" i="7" s="1"/>
  <c r="T18" i="7"/>
  <c r="V18" i="7" s="1"/>
  <c r="R15" i="7"/>
  <c r="R16" i="7"/>
  <c r="R17" i="7"/>
  <c r="R18" i="7"/>
  <c r="P15" i="7"/>
  <c r="P16" i="7"/>
  <c r="P17" i="7"/>
  <c r="P18" i="7"/>
  <c r="N18" i="7"/>
  <c r="N17" i="7"/>
  <c r="N16" i="7"/>
  <c r="N15" i="7"/>
  <c r="E11" i="7" l="1"/>
  <c r="E12" i="7"/>
  <c r="E13" i="7"/>
  <c r="E14" i="7"/>
  <c r="E15" i="7"/>
  <c r="F15" i="7" s="1"/>
  <c r="E16" i="7"/>
  <c r="F16" i="7" s="1"/>
  <c r="E17" i="7"/>
  <c r="F17" i="7" s="1"/>
  <c r="E18" i="7"/>
  <c r="F18" i="7" s="1"/>
  <c r="X14" i="7" l="1"/>
  <c r="U14" i="7"/>
  <c r="T14" i="7"/>
  <c r="V14" i="7" s="1"/>
  <c r="R14" i="7"/>
  <c r="P14" i="7"/>
  <c r="N14" i="7"/>
  <c r="F14" i="7"/>
  <c r="X13" i="7"/>
  <c r="U13" i="7"/>
  <c r="T13" i="7"/>
  <c r="V13" i="7" s="1"/>
  <c r="R13" i="7"/>
  <c r="P13" i="7"/>
  <c r="N13" i="7"/>
  <c r="F13" i="7"/>
  <c r="X12" i="7"/>
  <c r="U12" i="7"/>
  <c r="T12" i="7"/>
  <c r="V12" i="7" s="1"/>
  <c r="R12" i="7"/>
  <c r="P12" i="7"/>
  <c r="N12" i="7"/>
  <c r="F12" i="7"/>
  <c r="X11" i="7"/>
  <c r="U11" i="7"/>
  <c r="T11" i="7"/>
  <c r="V11" i="7" s="1"/>
  <c r="R11" i="7"/>
  <c r="P11" i="7"/>
  <c r="N11" i="7"/>
  <c r="F11" i="7"/>
  <c r="X10" i="7"/>
  <c r="U10" i="7"/>
  <c r="T10" i="7"/>
  <c r="V10" i="7" s="1"/>
  <c r="R10" i="7"/>
  <c r="P10" i="7"/>
  <c r="N10" i="7"/>
  <c r="E10" i="7"/>
  <c r="F10" i="7" s="1"/>
  <c r="X9" i="7"/>
  <c r="U9" i="7"/>
  <c r="T9" i="7"/>
  <c r="V9" i="7" s="1"/>
  <c r="R9" i="7"/>
  <c r="P9" i="7"/>
  <c r="N9" i="7"/>
  <c r="E9" i="7"/>
  <c r="F9" i="7" s="1"/>
  <c r="X8" i="7"/>
  <c r="U8" i="7"/>
  <c r="T8" i="7"/>
  <c r="V8" i="7" s="1"/>
  <c r="R8" i="7"/>
  <c r="P8" i="7"/>
  <c r="N8" i="7"/>
  <c r="E8" i="7"/>
  <c r="F8" i="7" s="1"/>
  <c r="X7" i="7"/>
  <c r="U7" i="7"/>
  <c r="T7" i="7"/>
  <c r="V7" i="7" s="1"/>
  <c r="R7" i="7"/>
  <c r="P7" i="7"/>
  <c r="N7" i="7"/>
  <c r="E7" i="7"/>
  <c r="F7" i="7" s="1"/>
  <c r="E49" i="6" l="1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F97" i="6" s="1"/>
  <c r="E98" i="6"/>
  <c r="F98" i="6" s="1"/>
  <c r="E99" i="6"/>
  <c r="F99" i="6" s="1"/>
  <c r="E100" i="6"/>
  <c r="F100" i="6" s="1"/>
  <c r="E101" i="6"/>
  <c r="F101" i="6" s="1"/>
  <c r="E102" i="6"/>
  <c r="F102" i="6" s="1"/>
  <c r="X91" i="6" l="1"/>
  <c r="X92" i="6"/>
  <c r="X93" i="6"/>
  <c r="X94" i="6"/>
  <c r="X95" i="6"/>
  <c r="X96" i="6"/>
  <c r="X97" i="6"/>
  <c r="X98" i="6"/>
  <c r="X99" i="6"/>
  <c r="X100" i="6"/>
  <c r="X101" i="6"/>
  <c r="X102" i="6"/>
  <c r="V91" i="6"/>
  <c r="V92" i="6"/>
  <c r="V93" i="6"/>
  <c r="U91" i="6"/>
  <c r="U92" i="6"/>
  <c r="U93" i="6"/>
  <c r="U94" i="6"/>
  <c r="U95" i="6"/>
  <c r="U96" i="6"/>
  <c r="U97" i="6"/>
  <c r="U98" i="6"/>
  <c r="U99" i="6"/>
  <c r="U100" i="6"/>
  <c r="U101" i="6"/>
  <c r="U102" i="6"/>
  <c r="T91" i="6"/>
  <c r="T92" i="6"/>
  <c r="T93" i="6"/>
  <c r="T94" i="6"/>
  <c r="V94" i="6" s="1"/>
  <c r="T95" i="6"/>
  <c r="V95" i="6" s="1"/>
  <c r="T96" i="6"/>
  <c r="V96" i="6" s="1"/>
  <c r="T97" i="6"/>
  <c r="V97" i="6" s="1"/>
  <c r="T98" i="6"/>
  <c r="V98" i="6" s="1"/>
  <c r="T99" i="6"/>
  <c r="V99" i="6" s="1"/>
  <c r="T100" i="6"/>
  <c r="V100" i="6" s="1"/>
  <c r="T101" i="6"/>
  <c r="V101" i="6" s="1"/>
  <c r="T102" i="6"/>
  <c r="V102" i="6" s="1"/>
  <c r="R91" i="6"/>
  <c r="R92" i="6"/>
  <c r="R93" i="6"/>
  <c r="R94" i="6"/>
  <c r="R95" i="6"/>
  <c r="R96" i="6"/>
  <c r="R97" i="6"/>
  <c r="R98" i="6"/>
  <c r="R99" i="6"/>
  <c r="R100" i="6"/>
  <c r="R101" i="6"/>
  <c r="R102" i="6"/>
  <c r="P91" i="6"/>
  <c r="P92" i="6"/>
  <c r="P93" i="6"/>
  <c r="P94" i="6"/>
  <c r="P95" i="6"/>
  <c r="P96" i="6"/>
  <c r="P97" i="6"/>
  <c r="P98" i="6"/>
  <c r="P99" i="6"/>
  <c r="P100" i="6"/>
  <c r="P101" i="6"/>
  <c r="P102" i="6"/>
  <c r="N99" i="6"/>
  <c r="N100" i="6"/>
  <c r="N101" i="6"/>
  <c r="N102" i="6"/>
  <c r="N95" i="6" l="1"/>
  <c r="N96" i="6"/>
  <c r="N97" i="6"/>
  <c r="N98" i="6"/>
  <c r="F95" i="6" l="1"/>
  <c r="F96" i="6"/>
  <c r="N93" i="6" l="1"/>
  <c r="N94" i="6"/>
  <c r="N92" i="6"/>
  <c r="N91" i="6"/>
  <c r="F94" i="6"/>
  <c r="F93" i="6"/>
  <c r="F92" i="6"/>
  <c r="F91" i="6"/>
  <c r="X87" i="6" l="1"/>
  <c r="X88" i="6"/>
  <c r="X89" i="6"/>
  <c r="X90" i="6"/>
  <c r="U87" i="6"/>
  <c r="U88" i="6"/>
  <c r="U89" i="6"/>
  <c r="U90" i="6"/>
  <c r="T87" i="6"/>
  <c r="V87" i="6" s="1"/>
  <c r="T88" i="6"/>
  <c r="V88" i="6" s="1"/>
  <c r="T89" i="6"/>
  <c r="V89" i="6" s="1"/>
  <c r="T90" i="6"/>
  <c r="V90" i="6" s="1"/>
  <c r="R87" i="6"/>
  <c r="R88" i="6"/>
  <c r="R89" i="6"/>
  <c r="R90" i="6"/>
  <c r="P87" i="6"/>
  <c r="P88" i="6"/>
  <c r="P89" i="6"/>
  <c r="P90" i="6"/>
  <c r="N87" i="6"/>
  <c r="N88" i="6"/>
  <c r="N89" i="6"/>
  <c r="N90" i="6"/>
  <c r="F81" i="6"/>
  <c r="F82" i="6"/>
  <c r="F83" i="6"/>
  <c r="F84" i="6"/>
  <c r="F85" i="6"/>
  <c r="F86" i="6"/>
  <c r="F87" i="6"/>
  <c r="F88" i="6"/>
  <c r="F89" i="6"/>
  <c r="F90" i="6"/>
  <c r="X83" i="6" l="1"/>
  <c r="X84" i="6"/>
  <c r="X85" i="6"/>
  <c r="X86" i="6"/>
  <c r="U83" i="6"/>
  <c r="U84" i="6"/>
  <c r="U85" i="6"/>
  <c r="U86" i="6"/>
  <c r="T83" i="6"/>
  <c r="V83" i="6" s="1"/>
  <c r="T84" i="6"/>
  <c r="V84" i="6" s="1"/>
  <c r="T85" i="6"/>
  <c r="V85" i="6" s="1"/>
  <c r="T86" i="6"/>
  <c r="V86" i="6" s="1"/>
  <c r="R83" i="6"/>
  <c r="R84" i="6"/>
  <c r="R85" i="6"/>
  <c r="R86" i="6"/>
  <c r="P83" i="6"/>
  <c r="P84" i="6"/>
  <c r="P85" i="6"/>
  <c r="P86" i="6"/>
  <c r="N83" i="6"/>
  <c r="N84" i="6"/>
  <c r="N85" i="6"/>
  <c r="N86" i="6"/>
  <c r="F74" i="6"/>
  <c r="F75" i="6"/>
  <c r="F76" i="6"/>
  <c r="F77" i="6"/>
  <c r="F78" i="6"/>
  <c r="F79" i="6"/>
  <c r="F80" i="6"/>
  <c r="X79" i="6" l="1"/>
  <c r="X80" i="6"/>
  <c r="X81" i="6"/>
  <c r="X82" i="6"/>
  <c r="U79" i="6"/>
  <c r="U80" i="6"/>
  <c r="U81" i="6"/>
  <c r="U82" i="6"/>
  <c r="T79" i="6"/>
  <c r="V79" i="6" s="1"/>
  <c r="T80" i="6"/>
  <c r="V80" i="6" s="1"/>
  <c r="T81" i="6"/>
  <c r="V81" i="6" s="1"/>
  <c r="T82" i="6"/>
  <c r="V82" i="6" s="1"/>
  <c r="R79" i="6"/>
  <c r="R80" i="6"/>
  <c r="R81" i="6"/>
  <c r="R82" i="6"/>
  <c r="P79" i="6"/>
  <c r="P80" i="6"/>
  <c r="P81" i="6"/>
  <c r="P82" i="6"/>
  <c r="N80" i="6"/>
  <c r="N81" i="6"/>
  <c r="N82" i="6"/>
  <c r="N79" i="6"/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F55" i="6"/>
  <c r="F56" i="6"/>
  <c r="F57" i="6"/>
  <c r="F58" i="6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<sst xmlns="http://schemas.openxmlformats.org/spreadsheetml/2006/main" count="2555" uniqueCount="158">
  <si>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</si>
  <si>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</si>
  <si>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</si>
  <si>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</si>
  <si>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</si>
  <si>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</si>
  <si>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</si>
  <si>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</si>
  <si>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</si>
  <si>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</si>
  <si>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</si>
  <si>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</si>
  <si>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</si>
  <si>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</si>
  <si>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</si>
  <si>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</si>
  <si>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</si>
  <si>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</si>
  <si>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</si>
  <si>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</si>
  <si>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</si>
  <si>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</si>
  <si>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</si>
  <si>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</si>
  <si>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</si>
  <si>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</si>
  <si>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</si>
  <si>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</si>
  <si>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</si>
  <si>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</si>
  <si>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</si>
  <si>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</si>
  <si>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</si>
  <si>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</si>
  <si>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</si>
  <si>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</si>
  <si>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</si>
  <si>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</si>
  <si>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</si>
  <si>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</si>
  <si>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</si>
  <si>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</si>
  <si>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</si>
  <si>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</si>
  <si>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</si>
  <si>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</si>
  <si>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</si>
  <si>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</si>
  <si>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</si>
  <si>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</si>
  <si>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</si>
  <si>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</si>
  <si>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</si>
  <si>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</si>
  <si>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</si>
  <si>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</si>
  <si>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</si>
  <si>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</si>
  <si>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</si>
  <si>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</si>
  <si>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</si>
  <si>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</si>
  <si>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</si>
  <si>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</si>
  <si>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</si>
  <si>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</si>
  <si>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</si>
  <si>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</si>
  <si>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</si>
  <si>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</si>
  <si>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</si>
  <si>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</si>
  <si>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</si>
  <si>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</si>
  <si>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</si>
  <si>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</si>
  <si>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</si>
  <si>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</si>
  <si>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</si>
  <si>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</si>
  <si>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</si>
  <si>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</si>
  <si>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</si>
  <si>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</si>
  <si>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</si>
  <si>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</si>
  <si>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</si>
  <si>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</si>
  <si>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</si>
  <si>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</si>
  <si>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</si>
  <si>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</si>
  <si>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</si>
  <si>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</si>
  <si>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</si>
  <si>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</si>
  <si>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</si>
  <si>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</si>
  <si>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</si>
  <si>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</si>
  <si>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</si>
  <si>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</si>
  <si>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</si>
  <si>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</si>
  <si>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</si>
  <si>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</si>
  <si>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</si>
  <si>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</si>
  <si>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</si>
  <si>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</si>
  <si>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</si>
  <si>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</si>
  <si>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</si>
  <si>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</si>
  <si>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</si>
  <si>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</si>
  <si>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</si>
  <si>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</si>
  <si>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</si>
  <si>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</si>
  <si>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</si>
  <si>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</si>
  <si>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</si>
  <si>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</si>
  <si>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</si>
  <si>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</si>
  <si>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</si>
  <si>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</si>
  <si>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</si>
  <si>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</si>
  <si>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</si>
  <si>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</si>
  <si>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</si>
  <si>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</si>
  <si>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</si>
  <si>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</si>
  <si>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</si>
  <si>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</si>
  <si>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</si>
  <si>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</si>
  <si>
    <t>AED01485C244</t>
  </si>
  <si>
    <t>AED01488C248</t>
  </si>
  <si>
    <t>AED01566C241</t>
  </si>
  <si>
    <t>AED01567C249</t>
  </si>
  <si>
    <t>AED01568C247</t>
  </si>
  <si>
    <t>AED01570C243</t>
  </si>
  <si>
    <t>New</t>
  </si>
  <si>
    <t>AED01572C249</t>
  </si>
  <si>
    <t>AED01573C254</t>
  </si>
  <si>
    <t>AED01576C257</t>
  </si>
  <si>
    <t>AED01582C255</t>
  </si>
  <si>
    <t>AED01583C253</t>
  </si>
  <si>
    <t>AED01584C251</t>
  </si>
  <si>
    <t>AED01645C250</t>
  </si>
  <si>
    <t>AED01646C258</t>
  </si>
  <si>
    <t>AED01647C256</t>
  </si>
  <si>
    <t>AED01655C259</t>
  </si>
  <si>
    <t>June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</si>
</sst>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\ d\,\ yyyy;@"/>
    <numFmt numFmtId="165" formatCode="0.000"/>
    <numFmt numFmtId="166" formatCode="0.0000000"/>
    <numFmt numFmtId="168" formatCode="[$-409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  <xf numFmtId="166" fontId="1" fillId="2" borderId="0" xfId="0" applyNumberFormat="1" applyFont="1" applyFill="1" applyAlignment="1">
      <alignment horizontal="right"/>
    </xf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110" zoomScaleNormal="110" workbookViewId="0">
      <selection activeCell="X45" sqref="X45"/>
    </sheetView>
  </sheetViews>
  <sheetFormatPr defaultRowHeight="15" x14ac:dyDescent="0.25"/>
  <cols>
    <col min="1" max="1" width="18.5703125" customWidth="1"/>
    <col min="2" max="2" width="14.85546875" bestFit="1" customWidth="1"/>
    <col min="3" max="3" width="11.5703125" bestFit="1" customWidth="1"/>
    <col min="4" max="4" width="10.28515625" bestFit="1" customWidth="1"/>
    <col min="5" max="5" width="18.5703125" bestFit="1" customWidth="1"/>
    <col min="6" max="6" width="17.28515625" bestFit="1" customWidth="1"/>
    <col min="7" max="7" width="8.85546875" bestFit="1" customWidth="1"/>
    <col min="8" max="8" width="10.85546875" bestFit="1" customWidth="1"/>
    <col min="9" max="10" width="11.42578125" bestFit="1" customWidth="1"/>
    <col min="11" max="11" width="11.7109375" customWidth="1"/>
    <col min="12" max="12" width="12.7109375" customWidth="1"/>
    <col min="13" max="13" width="11" customWidth="1"/>
    <col min="14" max="14" width="11" bestFit="1" customWidth="1"/>
    <col min="15" max="15" width="12.42578125" bestFit="1" customWidth="1"/>
    <col min="16" max="16" width="10.28515625" bestFit="1" customWidth="1"/>
    <col min="17" max="17" width="12.42578125" bestFit="1" customWidth="1"/>
    <col min="18" max="18" width="9.42578125" bestFit="1" customWidth="1"/>
    <col min="19" max="19" width="12.42578125" bestFit="1" customWidth="1"/>
    <col min="20" max="20" width="9.42578125" bestFit="1" customWidth="1"/>
    <col min="21" max="21" width="11.8554687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8.25" customHeight="1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46.5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45663</v>
      </c>
      <c r="B7" s="16" t="s">
        <v>142</v>
      </c>
      <c r="C7" s="11">
        <v>3500</v>
      </c>
      <c r="D7" s="7" t="s">
        <v>12</v>
      </c>
      <c r="E7" s="6">
        <f t="shared" ref="E7:E34" si="0">A7+2</f>
        <v>45665</v>
      </c>
      <c r="F7" s="6">
        <f t="shared" ref="F7:F34" si="1">E7+G7</f>
        <v>45693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3500</v>
      </c>
      <c r="M7" s="11">
        <v>4895</v>
      </c>
      <c r="N7" s="12">
        <f t="shared" ref="N7:N42" si="2">M7/L7</f>
        <v>1.3985714285714286</v>
      </c>
      <c r="O7" s="9">
        <v>99.647745200000003</v>
      </c>
      <c r="P7" s="13">
        <f t="shared" ref="P7:P34" si="3">100*((100-O7)/O7)*360/G7</f>
        <v>4.5450002673158831</v>
      </c>
      <c r="Q7" s="9">
        <v>99.645042200000006</v>
      </c>
      <c r="R7" s="13">
        <f t="shared" ref="R7:R34" si="4">100*((100-Q7)/Q7)*360/G7</f>
        <v>4.580000210845478</v>
      </c>
      <c r="S7" s="9">
        <v>99.651684099999997</v>
      </c>
      <c r="T7" s="13">
        <f t="shared" ref="T7:T37" si="5">100*((100-S7)/S7)*360/G7</f>
        <v>4.4940006043654241</v>
      </c>
      <c r="U7" s="9">
        <f t="shared" ref="U7:V23" si="6">S7</f>
        <v>99.651684099999997</v>
      </c>
      <c r="V7" s="13">
        <f t="shared" si="6"/>
        <v>4.4940006043654241</v>
      </c>
      <c r="W7" s="9">
        <v>99.631915399999997</v>
      </c>
      <c r="X7" s="13">
        <f t="shared" ref="X7:X38" si="7">100*((100-W7)/W7)*360/G7</f>
        <v>4.7500003053382285</v>
      </c>
    </row>
    <row r="8" spans="1:24" x14ac:dyDescent="0.25">
      <c r="A8" s="6">
        <v>45663</v>
      </c>
      <c r="B8" s="16" t="s">
        <v>147</v>
      </c>
      <c r="C8" s="11">
        <v>4000</v>
      </c>
      <c r="D8" s="7" t="s">
        <v>13</v>
      </c>
      <c r="E8" s="6">
        <f t="shared" si="0"/>
        <v>45665</v>
      </c>
      <c r="F8" s="6">
        <f t="shared" si="1"/>
        <v>45749</v>
      </c>
      <c r="G8" s="9">
        <v>84</v>
      </c>
      <c r="H8" s="9" t="s">
        <v>14</v>
      </c>
      <c r="I8" s="9" t="s">
        <v>17</v>
      </c>
      <c r="J8" s="9" t="s">
        <v>31</v>
      </c>
      <c r="K8" s="9">
        <v>60</v>
      </c>
      <c r="L8" s="11">
        <v>4000</v>
      </c>
      <c r="M8" s="11">
        <v>5425</v>
      </c>
      <c r="N8" s="12">
        <f t="shared" si="2"/>
        <v>1.35625</v>
      </c>
      <c r="O8" s="9">
        <v>98.946973299999996</v>
      </c>
      <c r="P8" s="13">
        <f t="shared" si="3"/>
        <v>4.5610001204843194</v>
      </c>
      <c r="Q8" s="9">
        <v>98.938064800000006</v>
      </c>
      <c r="R8" s="13">
        <f t="shared" si="4"/>
        <v>4.5999998750155759</v>
      </c>
      <c r="S8" s="9">
        <v>98.955654999999993</v>
      </c>
      <c r="T8" s="13">
        <f t="shared" si="5"/>
        <v>4.5230000101705317</v>
      </c>
      <c r="U8" s="9">
        <f t="shared" si="6"/>
        <v>98.955654999999993</v>
      </c>
      <c r="V8" s="13">
        <f t="shared" si="6"/>
        <v>4.5230000101705317</v>
      </c>
      <c r="W8" s="9">
        <v>98.915229600000004</v>
      </c>
      <c r="X8" s="13">
        <f t="shared" si="7"/>
        <v>4.7000002110898249</v>
      </c>
    </row>
    <row r="9" spans="1:24" x14ac:dyDescent="0.25">
      <c r="A9" s="6">
        <v>45663</v>
      </c>
      <c r="B9" s="16" t="s">
        <v>143</v>
      </c>
      <c r="C9" s="11">
        <v>6500</v>
      </c>
      <c r="D9" s="7" t="s">
        <v>12</v>
      </c>
      <c r="E9" s="6">
        <f t="shared" si="0"/>
        <v>45665</v>
      </c>
      <c r="F9" s="6">
        <f t="shared" si="1"/>
        <v>45777</v>
      </c>
      <c r="G9" s="9">
        <v>112</v>
      </c>
      <c r="H9" s="9" t="s">
        <v>14</v>
      </c>
      <c r="I9" s="9" t="s">
        <v>17</v>
      </c>
      <c r="J9" s="9" t="s">
        <v>31</v>
      </c>
      <c r="K9" s="9">
        <v>60</v>
      </c>
      <c r="L9" s="11">
        <v>6500</v>
      </c>
      <c r="M9" s="11">
        <v>8605</v>
      </c>
      <c r="N9" s="12">
        <f t="shared" si="2"/>
        <v>1.3238461538461539</v>
      </c>
      <c r="O9" s="9">
        <v>98.582428500000006</v>
      </c>
      <c r="P9" s="13">
        <f t="shared" si="3"/>
        <v>4.6219999758157213</v>
      </c>
      <c r="Q9" s="9">
        <v>98.564895100000001</v>
      </c>
      <c r="R9" s="13">
        <f t="shared" si="4"/>
        <v>4.6800000891711235</v>
      </c>
      <c r="S9" s="9">
        <v>98.598153400000001</v>
      </c>
      <c r="T9" s="13">
        <f t="shared" si="5"/>
        <v>4.5699998880506376</v>
      </c>
      <c r="U9" s="9">
        <f t="shared" si="6"/>
        <v>98.598153400000001</v>
      </c>
      <c r="V9" s="13">
        <f t="shared" si="6"/>
        <v>4.5699998880506376</v>
      </c>
      <c r="W9" s="9">
        <v>98.474304799999999</v>
      </c>
      <c r="X9" s="13">
        <f t="shared" si="7"/>
        <v>4.9799999052283628</v>
      </c>
    </row>
    <row r="10" spans="1:24" x14ac:dyDescent="0.25">
      <c r="A10" s="6">
        <v>45663</v>
      </c>
      <c r="B10" s="16" t="s">
        <v>144</v>
      </c>
      <c r="C10" s="11">
        <v>12000</v>
      </c>
      <c r="D10" s="7" t="s">
        <v>12</v>
      </c>
      <c r="E10" s="6">
        <f t="shared" si="0"/>
        <v>45665</v>
      </c>
      <c r="F10" s="6">
        <f t="shared" si="1"/>
        <v>45945</v>
      </c>
      <c r="G10" s="9">
        <v>280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12000</v>
      </c>
      <c r="M10" s="11">
        <v>13515</v>
      </c>
      <c r="N10" s="12">
        <f t="shared" si="2"/>
        <v>1.12625</v>
      </c>
      <c r="O10" s="9">
        <v>96.490014900000006</v>
      </c>
      <c r="P10" s="13">
        <f t="shared" si="3"/>
        <v>4.6769999884353615</v>
      </c>
      <c r="Q10" s="9">
        <v>96.455268899999993</v>
      </c>
      <c r="R10" s="13">
        <f t="shared" si="4"/>
        <v>4.7249999572451804</v>
      </c>
      <c r="S10" s="9">
        <v>96.582067899999998</v>
      </c>
      <c r="T10" s="13">
        <f t="shared" si="5"/>
        <v>4.5500000405058945</v>
      </c>
      <c r="U10" s="9">
        <f t="shared" si="6"/>
        <v>96.582067899999998</v>
      </c>
      <c r="V10" s="13">
        <f t="shared" si="6"/>
        <v>4.5500000405058945</v>
      </c>
      <c r="W10" s="9">
        <v>96.364901799999998</v>
      </c>
      <c r="X10" s="13">
        <f t="shared" si="7"/>
        <v>4.8499999464683601</v>
      </c>
    </row>
    <row r="11" spans="1:24" x14ac:dyDescent="0.25">
      <c r="A11" s="6">
        <v>45677</v>
      </c>
      <c r="B11" s="16" t="s">
        <v>148</v>
      </c>
      <c r="C11" s="11">
        <v>3500</v>
      </c>
      <c r="D11" s="7" t="s">
        <v>13</v>
      </c>
      <c r="E11" s="6">
        <f t="shared" si="0"/>
        <v>45679</v>
      </c>
      <c r="F11" s="6">
        <f t="shared" si="1"/>
        <v>45707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3500</v>
      </c>
      <c r="M11" s="11">
        <v>4275</v>
      </c>
      <c r="N11" s="12">
        <f t="shared" si="2"/>
        <v>1.2214285714285715</v>
      </c>
      <c r="O11" s="9">
        <v>99.647050100000001</v>
      </c>
      <c r="P11" s="13">
        <f t="shared" si="3"/>
        <v>4.5540006263710451</v>
      </c>
      <c r="Q11" s="9">
        <v>99.643497699999998</v>
      </c>
      <c r="R11" s="13">
        <f t="shared" si="4"/>
        <v>4.6000001061785616</v>
      </c>
      <c r="S11" s="9">
        <v>99.651761399999998</v>
      </c>
      <c r="T11" s="13">
        <f t="shared" si="5"/>
        <v>4.4929997881316464</v>
      </c>
      <c r="U11" s="9">
        <f t="shared" si="6"/>
        <v>99.651761399999998</v>
      </c>
      <c r="V11" s="13">
        <f t="shared" si="6"/>
        <v>4.4929997881316464</v>
      </c>
      <c r="W11" s="9">
        <v>99.639636600000003</v>
      </c>
      <c r="X11" s="13">
        <f t="shared" si="7"/>
        <v>4.6500006146004722</v>
      </c>
    </row>
    <row r="12" spans="1:24" x14ac:dyDescent="0.25">
      <c r="A12" s="6">
        <v>45677</v>
      </c>
      <c r="B12" s="16" t="s">
        <v>147</v>
      </c>
      <c r="C12" s="11">
        <v>2500</v>
      </c>
      <c r="D12" s="7" t="s">
        <v>12</v>
      </c>
      <c r="E12" s="6">
        <f t="shared" si="0"/>
        <v>45679</v>
      </c>
      <c r="F12" s="6">
        <f t="shared" si="1"/>
        <v>45749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3400</v>
      </c>
      <c r="N12" s="12">
        <f t="shared" si="2"/>
        <v>1.36</v>
      </c>
      <c r="O12" s="9">
        <v>99.117305299999998</v>
      </c>
      <c r="P12" s="13">
        <f t="shared" si="3"/>
        <v>4.5800001615430839</v>
      </c>
      <c r="Q12" s="9">
        <v>99.107754900000003</v>
      </c>
      <c r="R12" s="13">
        <f t="shared" si="4"/>
        <v>4.63000003414896</v>
      </c>
      <c r="S12" s="9">
        <v>99.126666499999999</v>
      </c>
      <c r="T12" s="13">
        <f t="shared" si="5"/>
        <v>4.531000170949393</v>
      </c>
      <c r="U12" s="9">
        <f t="shared" si="6"/>
        <v>99.126666499999999</v>
      </c>
      <c r="V12" s="13">
        <f t="shared" si="6"/>
        <v>4.531000170949393</v>
      </c>
      <c r="W12" s="9">
        <v>99.084841400000002</v>
      </c>
      <c r="X12" s="13">
        <f t="shared" si="7"/>
        <v>4.7499999761387652</v>
      </c>
    </row>
    <row r="13" spans="1:24" x14ac:dyDescent="0.25">
      <c r="A13" s="6">
        <v>45677</v>
      </c>
      <c r="B13" s="16" t="s">
        <v>136</v>
      </c>
      <c r="C13" s="11">
        <v>3500</v>
      </c>
      <c r="D13" s="7" t="s">
        <v>12</v>
      </c>
      <c r="E13" s="6">
        <f t="shared" si="0"/>
        <v>45679</v>
      </c>
      <c r="F13" s="6">
        <f t="shared" si="1"/>
        <v>45833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3500</v>
      </c>
      <c r="M13" s="11">
        <v>4990</v>
      </c>
      <c r="N13" s="12">
        <f t="shared" si="2"/>
        <v>1.4257142857142857</v>
      </c>
      <c r="O13" s="9">
        <v>98.065670999999995</v>
      </c>
      <c r="P13" s="13">
        <f t="shared" si="3"/>
        <v>4.6109999613912445</v>
      </c>
      <c r="Q13" s="9">
        <v>98.041405100000006</v>
      </c>
      <c r="R13" s="13">
        <f t="shared" si="4"/>
        <v>4.6699999125854212</v>
      </c>
      <c r="S13" s="9">
        <v>98.080894700000002</v>
      </c>
      <c r="T13" s="13">
        <f t="shared" si="5"/>
        <v>4.5740000593797374</v>
      </c>
      <c r="U13" s="9">
        <f t="shared" si="6"/>
        <v>98.080894700000002</v>
      </c>
      <c r="V13" s="13">
        <f t="shared" si="6"/>
        <v>4.5740000593797374</v>
      </c>
      <c r="W13" s="9">
        <v>97.987980100000001</v>
      </c>
      <c r="X13" s="13">
        <f t="shared" si="7"/>
        <v>4.8000001000705783</v>
      </c>
    </row>
    <row r="14" spans="1:24" x14ac:dyDescent="0.25">
      <c r="A14" s="6">
        <v>45677</v>
      </c>
      <c r="B14" s="16" t="s">
        <v>144</v>
      </c>
      <c r="C14" s="11">
        <v>8000</v>
      </c>
      <c r="D14" s="7" t="s">
        <v>12</v>
      </c>
      <c r="E14" s="6">
        <f t="shared" si="0"/>
        <v>45679</v>
      </c>
      <c r="F14" s="6">
        <f t="shared" si="1"/>
        <v>45945</v>
      </c>
      <c r="G14" s="9">
        <v>266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8000</v>
      </c>
      <c r="M14" s="11">
        <v>10844</v>
      </c>
      <c r="N14" s="12">
        <f t="shared" si="2"/>
        <v>1.3554999999999999</v>
      </c>
      <c r="O14" s="9">
        <v>96.656890500000003</v>
      </c>
      <c r="P14" s="13">
        <f t="shared" si="3"/>
        <v>4.6810000552876847</v>
      </c>
      <c r="Q14" s="9">
        <v>96.621697499999996</v>
      </c>
      <c r="R14" s="13">
        <f t="shared" si="4"/>
        <v>4.7319999959683141</v>
      </c>
      <c r="S14" s="9">
        <v>96.7819985</v>
      </c>
      <c r="T14" s="13">
        <f t="shared" si="5"/>
        <v>4.5000000697443747</v>
      </c>
      <c r="U14" s="31">
        <f t="shared" si="6"/>
        <v>96.7819985</v>
      </c>
      <c r="V14" s="13">
        <f t="shared" si="6"/>
        <v>4.5000000697443747</v>
      </c>
      <c r="W14" s="9">
        <v>96.533482599999999</v>
      </c>
      <c r="X14" s="13">
        <f t="shared" si="7"/>
        <v>4.8600000558466103</v>
      </c>
    </row>
    <row r="15" spans="1:24" x14ac:dyDescent="0.25">
      <c r="A15" s="6">
        <v>45691</v>
      </c>
      <c r="B15" s="16" t="s">
        <v>129</v>
      </c>
      <c r="C15" s="11">
        <v>4000</v>
      </c>
      <c r="D15" s="7" t="s">
        <v>12</v>
      </c>
      <c r="E15" s="6">
        <f t="shared" si="0"/>
        <v>45693</v>
      </c>
      <c r="F15" s="6">
        <f t="shared" si="1"/>
        <v>45721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4000</v>
      </c>
      <c r="M15" s="11">
        <v>5020</v>
      </c>
      <c r="N15" s="12">
        <f t="shared" si="2"/>
        <v>1.2549999999999999</v>
      </c>
      <c r="O15" s="9">
        <v>99.646355099999994</v>
      </c>
      <c r="P15" s="13">
        <f t="shared" si="3"/>
        <v>4.5629998161368563</v>
      </c>
      <c r="Q15" s="9">
        <v>99.643883799999998</v>
      </c>
      <c r="R15" s="13">
        <f t="shared" si="4"/>
        <v>4.5950003979500531</v>
      </c>
      <c r="S15" s="9">
        <v>99.651220699999996</v>
      </c>
      <c r="T15" s="13">
        <f t="shared" si="5"/>
        <v>4.5000003554540866</v>
      </c>
      <c r="U15" s="9">
        <f t="shared" si="6"/>
        <v>99.651220699999996</v>
      </c>
      <c r="V15" s="13">
        <f t="shared" si="6"/>
        <v>4.5000003554540866</v>
      </c>
      <c r="W15" s="9">
        <v>99.635775899999999</v>
      </c>
      <c r="X15" s="13">
        <f t="shared" si="7"/>
        <v>4.6999998177505047</v>
      </c>
    </row>
    <row r="16" spans="1:24" x14ac:dyDescent="0.25">
      <c r="A16" s="6">
        <v>45691</v>
      </c>
      <c r="B16" s="16" t="s">
        <v>147</v>
      </c>
      <c r="C16" s="11">
        <v>3000</v>
      </c>
      <c r="D16" s="7" t="s">
        <v>12</v>
      </c>
      <c r="E16" s="6">
        <f t="shared" si="0"/>
        <v>45693</v>
      </c>
      <c r="F16" s="6">
        <f t="shared" si="1"/>
        <v>45749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3000</v>
      </c>
      <c r="M16" s="11">
        <v>3870</v>
      </c>
      <c r="N16" s="12">
        <f t="shared" si="2"/>
        <v>1.29</v>
      </c>
      <c r="O16" s="9">
        <v>99.293515600000006</v>
      </c>
      <c r="P16" s="13">
        <f t="shared" si="3"/>
        <v>4.5740000252054598</v>
      </c>
      <c r="Q16" s="9">
        <v>99.291061799999994</v>
      </c>
      <c r="R16" s="13">
        <f t="shared" si="4"/>
        <v>4.5900001213834276</v>
      </c>
      <c r="S16" s="9">
        <v>99.299343800000003</v>
      </c>
      <c r="T16" s="13">
        <f t="shared" si="5"/>
        <v>4.5360001951708888</v>
      </c>
      <c r="U16" s="31">
        <f t="shared" si="6"/>
        <v>99.299343800000003</v>
      </c>
      <c r="V16" s="13">
        <f t="shared" si="6"/>
        <v>4.5360001951708888</v>
      </c>
      <c r="W16" s="9">
        <v>99.274195300000002</v>
      </c>
      <c r="X16" s="13">
        <f t="shared" si="7"/>
        <v>4.7000001793445332</v>
      </c>
    </row>
    <row r="17" spans="1:24" x14ac:dyDescent="0.25">
      <c r="A17" s="6">
        <v>45691</v>
      </c>
      <c r="B17" s="16" t="s">
        <v>143</v>
      </c>
      <c r="C17" s="11">
        <v>6500</v>
      </c>
      <c r="D17" s="7" t="s">
        <v>12</v>
      </c>
      <c r="E17" s="6">
        <f t="shared" si="0"/>
        <v>45693</v>
      </c>
      <c r="F17" s="6">
        <f t="shared" si="1"/>
        <v>45777</v>
      </c>
      <c r="G17" s="9">
        <v>84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5275</v>
      </c>
      <c r="M17" s="11">
        <v>5275</v>
      </c>
      <c r="N17" s="12">
        <f t="shared" si="2"/>
        <v>1</v>
      </c>
      <c r="O17" s="9">
        <v>98.932126600000004</v>
      </c>
      <c r="P17" s="13">
        <f t="shared" si="3"/>
        <v>4.6260001103769559</v>
      </c>
      <c r="Q17" s="9">
        <v>98.915229600000004</v>
      </c>
      <c r="R17" s="13">
        <f t="shared" si="4"/>
        <v>4.7000002110898249</v>
      </c>
      <c r="S17" s="9">
        <v>98.939663600000003</v>
      </c>
      <c r="T17" s="13">
        <f t="shared" si="5"/>
        <v>4.5930001091522259</v>
      </c>
      <c r="U17" s="9">
        <f t="shared" si="6"/>
        <v>98.939663600000003</v>
      </c>
      <c r="V17" s="13">
        <f t="shared" si="6"/>
        <v>4.5930001091522259</v>
      </c>
      <c r="W17" s="9">
        <v>98.915229600000004</v>
      </c>
      <c r="X17" s="13">
        <f t="shared" si="7"/>
        <v>4.7000002110898249</v>
      </c>
    </row>
    <row r="18" spans="1:24" x14ac:dyDescent="0.25">
      <c r="A18" s="6">
        <v>45691</v>
      </c>
      <c r="B18" s="16" t="s">
        <v>144</v>
      </c>
      <c r="C18" s="11">
        <v>7000</v>
      </c>
      <c r="D18" s="7" t="s">
        <v>12</v>
      </c>
      <c r="E18" s="6">
        <f t="shared" si="0"/>
        <v>45693</v>
      </c>
      <c r="F18" s="6">
        <f t="shared" si="1"/>
        <v>45945</v>
      </c>
      <c r="G18" s="9">
        <v>252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7000</v>
      </c>
      <c r="M18" s="11">
        <v>9800</v>
      </c>
      <c r="N18" s="12">
        <f t="shared" si="2"/>
        <v>1.4</v>
      </c>
      <c r="O18" s="9">
        <v>96.829229999999995</v>
      </c>
      <c r="P18" s="13">
        <f t="shared" si="3"/>
        <v>4.6780000507816029</v>
      </c>
      <c r="Q18" s="9">
        <v>96.814137200000005</v>
      </c>
      <c r="R18" s="13">
        <f t="shared" si="4"/>
        <v>4.7009999810529361</v>
      </c>
      <c r="S18" s="9">
        <v>96.873879900000006</v>
      </c>
      <c r="T18" s="13">
        <f t="shared" si="5"/>
        <v>4.609999993551253</v>
      </c>
      <c r="U18" s="31">
        <f t="shared" si="6"/>
        <v>96.873879900000006</v>
      </c>
      <c r="V18" s="13">
        <f t="shared" si="6"/>
        <v>4.609999993551253</v>
      </c>
      <c r="W18" s="9">
        <v>96.716475700000004</v>
      </c>
      <c r="X18" s="13">
        <f t="shared" si="7"/>
        <v>4.8499999261242674</v>
      </c>
    </row>
    <row r="19" spans="1:24" x14ac:dyDescent="0.25">
      <c r="A19" s="6">
        <v>45705</v>
      </c>
      <c r="B19" s="16" t="s">
        <v>149</v>
      </c>
      <c r="C19" s="11">
        <v>3200</v>
      </c>
      <c r="D19" s="7" t="s">
        <v>13</v>
      </c>
      <c r="E19" s="6">
        <f t="shared" si="0"/>
        <v>45707</v>
      </c>
      <c r="F19" s="6">
        <f t="shared" si="1"/>
        <v>45735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3200</v>
      </c>
      <c r="M19" s="11">
        <v>7005</v>
      </c>
      <c r="N19" s="12">
        <f t="shared" si="2"/>
        <v>2.1890624999999999</v>
      </c>
      <c r="O19" s="9">
        <v>99.647359100000003</v>
      </c>
      <c r="P19" s="13">
        <f t="shared" si="3"/>
        <v>4.5499995880687552</v>
      </c>
      <c r="Q19" s="9">
        <v>99.6458145</v>
      </c>
      <c r="R19" s="13">
        <f t="shared" si="4"/>
        <v>4.5699998482410615</v>
      </c>
      <c r="S19" s="9">
        <v>99.651220699999996</v>
      </c>
      <c r="T19" s="13">
        <f t="shared" si="5"/>
        <v>4.5000003554540866</v>
      </c>
      <c r="U19" s="31">
        <f t="shared" si="6"/>
        <v>99.651220699999996</v>
      </c>
      <c r="V19" s="13">
        <f t="shared" si="6"/>
        <v>4.5000003554540866</v>
      </c>
      <c r="W19" s="9">
        <v>99.631915399999997</v>
      </c>
      <c r="X19" s="13">
        <f t="shared" si="7"/>
        <v>4.7500003053382285</v>
      </c>
    </row>
    <row r="20" spans="1:24" x14ac:dyDescent="0.25">
      <c r="A20" s="6">
        <v>45705</v>
      </c>
      <c r="B20" s="16" t="s">
        <v>147</v>
      </c>
      <c r="C20" s="11">
        <v>2000</v>
      </c>
      <c r="D20" s="7" t="s">
        <v>12</v>
      </c>
      <c r="E20" s="6">
        <f t="shared" si="0"/>
        <v>45707</v>
      </c>
      <c r="F20" s="6">
        <f t="shared" si="1"/>
        <v>45749</v>
      </c>
      <c r="G20" s="9">
        <v>42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1755</v>
      </c>
      <c r="M20" s="11">
        <v>1755</v>
      </c>
      <c r="N20" s="12">
        <f t="shared" si="2"/>
        <v>1</v>
      </c>
      <c r="O20" s="9">
        <v>99.466428899999997</v>
      </c>
      <c r="P20" s="13">
        <f t="shared" si="3"/>
        <v>4.5980001715217904</v>
      </c>
      <c r="Q20" s="9">
        <v>99.458118999999996</v>
      </c>
      <c r="R20" s="13">
        <f t="shared" si="4"/>
        <v>4.6700001291139612</v>
      </c>
      <c r="S20" s="9">
        <v>99.472085100000001</v>
      </c>
      <c r="T20" s="13">
        <f t="shared" si="5"/>
        <v>4.5489997043832435</v>
      </c>
      <c r="U20" s="31">
        <f t="shared" si="6"/>
        <v>99.472085100000001</v>
      </c>
      <c r="V20" s="13">
        <f t="shared" si="6"/>
        <v>4.5489997043832435</v>
      </c>
      <c r="W20" s="9">
        <v>99.458118999999996</v>
      </c>
      <c r="X20" s="13">
        <f t="shared" si="7"/>
        <v>4.6700001291139612</v>
      </c>
    </row>
    <row r="21" spans="1:24" x14ac:dyDescent="0.25">
      <c r="A21" s="6">
        <v>45705</v>
      </c>
      <c r="B21" s="16" t="s">
        <v>143</v>
      </c>
      <c r="C21" s="11">
        <v>3000</v>
      </c>
      <c r="D21" s="7" t="s">
        <v>12</v>
      </c>
      <c r="E21" s="6">
        <f t="shared" si="0"/>
        <v>45707</v>
      </c>
      <c r="F21" s="6">
        <f t="shared" si="1"/>
        <v>45777</v>
      </c>
      <c r="G21" s="9">
        <v>70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3000</v>
      </c>
      <c r="M21" s="11">
        <v>3230</v>
      </c>
      <c r="N21" s="12">
        <f t="shared" si="2"/>
        <v>1.0766666666666667</v>
      </c>
      <c r="O21" s="9">
        <v>99.102407499999998</v>
      </c>
      <c r="P21" s="13">
        <f t="shared" si="3"/>
        <v>4.657999857369771</v>
      </c>
      <c r="Q21" s="9">
        <v>99.096296800000005</v>
      </c>
      <c r="R21" s="13">
        <f t="shared" si="4"/>
        <v>4.6900001384742289</v>
      </c>
      <c r="S21" s="9">
        <v>99.108518900000007</v>
      </c>
      <c r="T21" s="13">
        <f t="shared" si="5"/>
        <v>4.6259998572707017</v>
      </c>
      <c r="U21" s="31">
        <f t="shared" si="6"/>
        <v>99.108518900000007</v>
      </c>
      <c r="V21" s="13">
        <f t="shared" si="6"/>
        <v>4.6259998572707017</v>
      </c>
      <c r="W21" s="9">
        <v>99.0905688</v>
      </c>
      <c r="X21" s="13">
        <f t="shared" si="7"/>
        <v>4.7199998945380397</v>
      </c>
    </row>
    <row r="22" spans="1:24" x14ac:dyDescent="0.25">
      <c r="A22" s="6">
        <v>45705</v>
      </c>
      <c r="B22" s="16" t="s">
        <v>144</v>
      </c>
      <c r="C22" s="11">
        <v>7000</v>
      </c>
      <c r="D22" s="7" t="s">
        <v>12</v>
      </c>
      <c r="E22" s="6">
        <f t="shared" si="0"/>
        <v>45707</v>
      </c>
      <c r="F22" s="6">
        <f t="shared" si="1"/>
        <v>45945</v>
      </c>
      <c r="G22" s="9">
        <v>238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2500</v>
      </c>
      <c r="M22" s="11">
        <v>7450</v>
      </c>
      <c r="N22" s="12">
        <f t="shared" si="2"/>
        <v>2.98</v>
      </c>
      <c r="O22" s="9">
        <v>96.995123399999997</v>
      </c>
      <c r="P22" s="13">
        <f t="shared" si="3"/>
        <v>4.6860000136855575</v>
      </c>
      <c r="Q22" s="9">
        <v>96.973980800000007</v>
      </c>
      <c r="R22" s="13">
        <f t="shared" si="4"/>
        <v>4.7200000055681466</v>
      </c>
      <c r="S22" s="9">
        <v>97.017519699999994</v>
      </c>
      <c r="T22" s="13">
        <f t="shared" si="5"/>
        <v>4.6500000757036535</v>
      </c>
      <c r="U22" s="31">
        <f t="shared" si="6"/>
        <v>97.017519699999994</v>
      </c>
      <c r="V22" s="13">
        <f t="shared" si="6"/>
        <v>4.6500000757036535</v>
      </c>
      <c r="W22" s="9">
        <v>96.868405899999999</v>
      </c>
      <c r="X22" s="13">
        <f t="shared" si="7"/>
        <v>4.8899999759468376</v>
      </c>
    </row>
    <row r="23" spans="1:24" x14ac:dyDescent="0.25">
      <c r="A23" s="6">
        <v>45719</v>
      </c>
      <c r="B23" s="16" t="s">
        <v>147</v>
      </c>
      <c r="C23" s="11">
        <v>2500</v>
      </c>
      <c r="D23" s="7" t="s">
        <v>12</v>
      </c>
      <c r="E23" s="6">
        <f t="shared" si="0"/>
        <v>45721</v>
      </c>
      <c r="F23" s="6">
        <f t="shared" si="1"/>
        <v>45749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1915</v>
      </c>
      <c r="M23" s="11">
        <v>1915</v>
      </c>
      <c r="N23" s="12">
        <f t="shared" si="2"/>
        <v>1</v>
      </c>
      <c r="O23" s="9">
        <v>99.647899699999996</v>
      </c>
      <c r="P23" s="13">
        <f t="shared" si="3"/>
        <v>4.5429997729725393</v>
      </c>
      <c r="Q23" s="9">
        <v>99.639636600000003</v>
      </c>
      <c r="R23" s="13">
        <f t="shared" si="4"/>
        <v>4.6500006146004722</v>
      </c>
      <c r="S23" s="9">
        <v>99.653615099999996</v>
      </c>
      <c r="T23" s="13">
        <f t="shared" si="5"/>
        <v>4.4690000843302995</v>
      </c>
      <c r="U23" s="31">
        <f t="shared" si="6"/>
        <v>99.653615099999996</v>
      </c>
      <c r="V23" s="13">
        <f t="shared" si="6"/>
        <v>4.4690000843302995</v>
      </c>
      <c r="W23" s="9">
        <v>99.639636600000003</v>
      </c>
      <c r="X23" s="13">
        <f t="shared" si="7"/>
        <v>4.6500006146004722</v>
      </c>
    </row>
    <row r="24" spans="1:24" x14ac:dyDescent="0.25">
      <c r="A24" s="6">
        <v>45719</v>
      </c>
      <c r="B24" s="16" t="s">
        <v>150</v>
      </c>
      <c r="C24" s="11">
        <v>3500</v>
      </c>
      <c r="D24" s="7" t="s">
        <v>13</v>
      </c>
      <c r="E24" s="6">
        <f t="shared" si="0"/>
        <v>45721</v>
      </c>
      <c r="F24" s="6">
        <f t="shared" si="1"/>
        <v>45805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3500</v>
      </c>
      <c r="M24" s="11">
        <v>4290</v>
      </c>
      <c r="N24" s="12">
        <f t="shared" si="2"/>
        <v>1.2257142857142858</v>
      </c>
      <c r="O24" s="9">
        <v>98.935095599999997</v>
      </c>
      <c r="P24" s="13">
        <f t="shared" si="3"/>
        <v>4.6130000404022597</v>
      </c>
      <c r="Q24" s="9">
        <v>98.926645899999997</v>
      </c>
      <c r="R24" s="13">
        <f t="shared" si="4"/>
        <v>4.6499999652773161</v>
      </c>
      <c r="S24" s="9">
        <v>98.947201800000002</v>
      </c>
      <c r="T24" s="13">
        <f t="shared" si="5"/>
        <v>4.5599998823961458</v>
      </c>
      <c r="U24" s="31">
        <f t="shared" ref="U24:V37" si="8">S24</f>
        <v>98.947201800000002</v>
      </c>
      <c r="V24" s="13">
        <f t="shared" si="8"/>
        <v>4.5599998823961458</v>
      </c>
      <c r="W24" s="9">
        <v>98.903816000000006</v>
      </c>
      <c r="X24" s="13">
        <f t="shared" si="7"/>
        <v>4.7500001704397352</v>
      </c>
    </row>
    <row r="25" spans="1:24" x14ac:dyDescent="0.25">
      <c r="A25" s="6">
        <v>45719</v>
      </c>
      <c r="B25" s="16" t="s">
        <v>151</v>
      </c>
      <c r="C25" s="11">
        <v>4500</v>
      </c>
      <c r="D25" s="7" t="s">
        <v>13</v>
      </c>
      <c r="E25" s="6">
        <f t="shared" si="0"/>
        <v>45721</v>
      </c>
      <c r="F25" s="6">
        <f t="shared" si="1"/>
        <v>45889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7005</v>
      </c>
      <c r="N25" s="12">
        <f t="shared" si="2"/>
        <v>1.5566666666666666</v>
      </c>
      <c r="O25" s="9">
        <v>97.890843899999993</v>
      </c>
      <c r="P25" s="13">
        <f t="shared" si="3"/>
        <v>4.6169999503760843</v>
      </c>
      <c r="Q25" s="9">
        <v>97.876088899999999</v>
      </c>
      <c r="R25" s="13">
        <f t="shared" si="4"/>
        <v>4.6499999362240283</v>
      </c>
      <c r="S25" s="9">
        <v>97.916340300000002</v>
      </c>
      <c r="T25" s="13">
        <f t="shared" si="5"/>
        <v>4.5599999527643371</v>
      </c>
      <c r="U25" s="31">
        <f t="shared" si="8"/>
        <v>97.916340300000002</v>
      </c>
      <c r="V25" s="13">
        <f t="shared" si="8"/>
        <v>4.5599999527643371</v>
      </c>
      <c r="W25" s="9">
        <v>97.840337599999998</v>
      </c>
      <c r="X25" s="13">
        <f t="shared" si="7"/>
        <v>4.7300000322157567</v>
      </c>
    </row>
    <row r="26" spans="1:24" x14ac:dyDescent="0.25">
      <c r="A26" s="6">
        <v>45719</v>
      </c>
      <c r="B26" s="16" t="s">
        <v>152</v>
      </c>
      <c r="C26" s="11">
        <v>17000</v>
      </c>
      <c r="D26" s="7" t="s">
        <v>13</v>
      </c>
      <c r="E26" s="6">
        <f t="shared" si="0"/>
        <v>45721</v>
      </c>
      <c r="F26" s="6">
        <f t="shared" si="1"/>
        <v>46057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17000</v>
      </c>
      <c r="M26" s="11">
        <v>24545</v>
      </c>
      <c r="N26" s="12">
        <f t="shared" si="2"/>
        <v>1.4438235294117647</v>
      </c>
      <c r="O26" s="9">
        <v>95.930622999999997</v>
      </c>
      <c r="P26" s="13">
        <f t="shared" si="3"/>
        <v>4.5449999691071428</v>
      </c>
      <c r="Q26" s="9">
        <v>95.866247400000006</v>
      </c>
      <c r="R26" s="13">
        <f t="shared" si="4"/>
        <v>4.6200000135367096</v>
      </c>
      <c r="S26" s="9">
        <v>96.072553999999997</v>
      </c>
      <c r="T26" s="13">
        <f t="shared" si="5"/>
        <v>4.3799999916134844</v>
      </c>
      <c r="U26" s="31">
        <f t="shared" si="8"/>
        <v>96.072553999999997</v>
      </c>
      <c r="V26" s="13">
        <f t="shared" si="8"/>
        <v>4.3799999916134844</v>
      </c>
      <c r="W26" s="9">
        <v>95.669366699999998</v>
      </c>
      <c r="X26" s="13">
        <f t="shared" si="7"/>
        <v>4.8499999634679325</v>
      </c>
    </row>
    <row r="27" spans="1:24" x14ac:dyDescent="0.25">
      <c r="A27" s="6">
        <v>45733</v>
      </c>
      <c r="B27" s="16" t="s">
        <v>153</v>
      </c>
      <c r="C27" s="11">
        <v>4000</v>
      </c>
      <c r="D27" s="7" t="s">
        <v>13</v>
      </c>
      <c r="E27" s="6">
        <f t="shared" si="0"/>
        <v>45735</v>
      </c>
      <c r="F27" s="6">
        <f t="shared" si="1"/>
        <v>45763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4000</v>
      </c>
      <c r="M27" s="11">
        <v>4480</v>
      </c>
      <c r="N27" s="12">
        <f t="shared" si="2"/>
        <v>1.1200000000000001</v>
      </c>
      <c r="O27" s="9">
        <v>99.644038300000005</v>
      </c>
      <c r="P27" s="13">
        <f t="shared" si="3"/>
        <v>4.5929997485573191</v>
      </c>
      <c r="Q27" s="9">
        <v>99.638864499999997</v>
      </c>
      <c r="R27" s="13">
        <f t="shared" si="4"/>
        <v>4.6599996272395847</v>
      </c>
      <c r="S27" s="9">
        <v>99.651220699999996</v>
      </c>
      <c r="T27" s="13">
        <f t="shared" si="5"/>
        <v>4.5000003554540866</v>
      </c>
      <c r="U27" s="31">
        <f t="shared" si="8"/>
        <v>99.651220699999996</v>
      </c>
      <c r="V27" s="13">
        <f t="shared" si="8"/>
        <v>4.5000003554540866</v>
      </c>
      <c r="W27" s="9">
        <v>99.631915399999997</v>
      </c>
      <c r="X27" s="13">
        <f t="shared" si="7"/>
        <v>4.7500003053382285</v>
      </c>
    </row>
    <row r="28" spans="1:24" x14ac:dyDescent="0.25">
      <c r="A28" s="6">
        <v>45733</v>
      </c>
      <c r="B28" s="16" t="s">
        <v>150</v>
      </c>
      <c r="C28" s="11">
        <v>1500</v>
      </c>
      <c r="D28" s="7" t="s">
        <v>12</v>
      </c>
      <c r="E28" s="6">
        <f t="shared" si="0"/>
        <v>45735</v>
      </c>
      <c r="F28" s="6">
        <f t="shared" si="1"/>
        <v>45805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1500</v>
      </c>
      <c r="M28" s="11">
        <v>2810</v>
      </c>
      <c r="N28" s="12">
        <f t="shared" si="2"/>
        <v>1.8733333333333333</v>
      </c>
      <c r="O28" s="9">
        <v>99.118833600000002</v>
      </c>
      <c r="P28" s="13">
        <f t="shared" si="3"/>
        <v>4.5719998406899158</v>
      </c>
      <c r="Q28" s="9">
        <v>99.113484900000003</v>
      </c>
      <c r="R28" s="13">
        <f t="shared" si="4"/>
        <v>4.6000002107540645</v>
      </c>
      <c r="S28" s="9">
        <v>99.123036499999998</v>
      </c>
      <c r="T28" s="13">
        <f t="shared" si="5"/>
        <v>4.5499998378278201</v>
      </c>
      <c r="U28" s="31">
        <f t="shared" si="8"/>
        <v>99.123036499999998</v>
      </c>
      <c r="V28" s="13">
        <f t="shared" si="8"/>
        <v>4.5499998378278201</v>
      </c>
      <c r="W28" s="9">
        <v>99.082932400000004</v>
      </c>
      <c r="X28" s="13">
        <f t="shared" si="7"/>
        <v>4.7600000755961025</v>
      </c>
    </row>
    <row r="29" spans="1:24" x14ac:dyDescent="0.25">
      <c r="A29" s="6">
        <v>45733</v>
      </c>
      <c r="B29" s="16" t="s">
        <v>151</v>
      </c>
      <c r="C29" s="11">
        <v>3800</v>
      </c>
      <c r="D29" s="7" t="s">
        <v>12</v>
      </c>
      <c r="E29" s="6">
        <f t="shared" si="0"/>
        <v>45735</v>
      </c>
      <c r="F29" s="6">
        <f t="shared" si="1"/>
        <v>45889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3735</v>
      </c>
      <c r="M29" s="11">
        <v>3735</v>
      </c>
      <c r="N29" s="12">
        <f t="shared" si="2"/>
        <v>1</v>
      </c>
      <c r="O29" s="9">
        <v>98.071430800000002</v>
      </c>
      <c r="P29" s="13">
        <f t="shared" si="3"/>
        <v>4.5969999087803464</v>
      </c>
      <c r="Q29" s="9">
        <v>98.029071099999996</v>
      </c>
      <c r="R29" s="13">
        <f t="shared" si="4"/>
        <v>4.6999999163924242</v>
      </c>
      <c r="S29" s="9">
        <v>98.111356400000005</v>
      </c>
      <c r="T29" s="13">
        <f t="shared" si="5"/>
        <v>4.4999999745054993</v>
      </c>
      <c r="U29" s="31">
        <f t="shared" si="8"/>
        <v>98.111356400000005</v>
      </c>
      <c r="V29" s="13">
        <f t="shared" si="8"/>
        <v>4.4999999745054993</v>
      </c>
      <c r="W29" s="9">
        <v>98.029071099999996</v>
      </c>
      <c r="X29" s="13">
        <f t="shared" si="7"/>
        <v>4.6999999163924242</v>
      </c>
    </row>
    <row r="30" spans="1:24" x14ac:dyDescent="0.25">
      <c r="A30" s="6">
        <v>45733</v>
      </c>
      <c r="B30" s="16" t="s">
        <v>152</v>
      </c>
      <c r="C30" s="11">
        <v>13500</v>
      </c>
      <c r="D30" s="7" t="s">
        <v>12</v>
      </c>
      <c r="E30" s="6">
        <f t="shared" si="0"/>
        <v>45735</v>
      </c>
      <c r="F30" s="6">
        <f t="shared" si="1"/>
        <v>46057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13500</v>
      </c>
      <c r="M30" s="11">
        <v>15614</v>
      </c>
      <c r="N30" s="12">
        <f t="shared" si="2"/>
        <v>1.1565925925925926</v>
      </c>
      <c r="O30" s="9">
        <v>96.093556699999993</v>
      </c>
      <c r="P30" s="13">
        <f t="shared" si="3"/>
        <v>4.5449999840061803</v>
      </c>
      <c r="Q30" s="9">
        <v>96.023404099999993</v>
      </c>
      <c r="R30" s="13">
        <f t="shared" si="4"/>
        <v>4.6300000052870862</v>
      </c>
      <c r="S30" s="9">
        <v>96.213465600000006</v>
      </c>
      <c r="T30" s="13">
        <f t="shared" si="5"/>
        <v>4.4000000109074149</v>
      </c>
      <c r="U30" s="31">
        <f t="shared" si="8"/>
        <v>96.213465600000006</v>
      </c>
      <c r="V30" s="13">
        <f t="shared" si="8"/>
        <v>4.4000000109074149</v>
      </c>
      <c r="W30" s="9">
        <v>95.965708300000003</v>
      </c>
      <c r="X30" s="13">
        <f t="shared" si="7"/>
        <v>4.6999999436515827</v>
      </c>
    </row>
    <row r="31" spans="1:24" x14ac:dyDescent="0.25">
      <c r="A31" s="6">
        <v>45761</v>
      </c>
      <c r="B31" s="16" t="s">
        <v>154</v>
      </c>
      <c r="C31" s="11">
        <v>6000</v>
      </c>
      <c r="D31" s="7" t="s">
        <v>13</v>
      </c>
      <c r="E31" s="6">
        <f t="shared" si="0"/>
        <v>45763</v>
      </c>
      <c r="F31" s="6">
        <f>E31+G31</f>
        <v>45791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6000</v>
      </c>
      <c r="M31" s="11">
        <v>7455</v>
      </c>
      <c r="N31" s="12">
        <f t="shared" si="2"/>
        <v>1.2424999999999999</v>
      </c>
      <c r="O31" s="9">
        <v>99.6462006</v>
      </c>
      <c r="P31" s="13">
        <f t="shared" si="3"/>
        <v>4.565000372499326</v>
      </c>
      <c r="Q31" s="9">
        <v>99.641953200000003</v>
      </c>
      <c r="R31" s="13">
        <f t="shared" si="4"/>
        <v>4.6200006215281766</v>
      </c>
      <c r="S31" s="9">
        <v>99.6526882</v>
      </c>
      <c r="T31" s="13">
        <f t="shared" si="5"/>
        <v>4.4810004719686303</v>
      </c>
      <c r="U31" s="31">
        <f t="shared" si="8"/>
        <v>99.6526882</v>
      </c>
      <c r="V31" s="13">
        <f t="shared" si="8"/>
        <v>4.4810004719686303</v>
      </c>
      <c r="W31" s="9">
        <v>99.635775899999999</v>
      </c>
      <c r="X31" s="13">
        <f t="shared" si="7"/>
        <v>4.6999998177505047</v>
      </c>
    </row>
    <row r="32" spans="1:24" x14ac:dyDescent="0.25">
      <c r="A32" s="6">
        <v>45761</v>
      </c>
      <c r="B32" s="16" t="s">
        <v>150</v>
      </c>
      <c r="C32" s="11">
        <v>2700</v>
      </c>
      <c r="D32" s="7" t="s">
        <v>12</v>
      </c>
      <c r="E32" s="6">
        <f t="shared" si="0"/>
        <v>45763</v>
      </c>
      <c r="F32" s="6">
        <f t="shared" si="1"/>
        <v>45805</v>
      </c>
      <c r="G32" s="9">
        <v>42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2700</v>
      </c>
      <c r="M32" s="11">
        <v>4925</v>
      </c>
      <c r="N32" s="12">
        <f t="shared" si="2"/>
        <v>1.8240740740740742</v>
      </c>
      <c r="O32" s="9">
        <v>99.468160299999994</v>
      </c>
      <c r="P32" s="13">
        <f t="shared" si="3"/>
        <v>4.5830002145923405</v>
      </c>
      <c r="Q32" s="9">
        <v>99.4661981</v>
      </c>
      <c r="R32" s="13">
        <f t="shared" si="4"/>
        <v>4.5999997431719049</v>
      </c>
      <c r="S32" s="9">
        <v>99.477741899999998</v>
      </c>
      <c r="T32" s="13">
        <f t="shared" si="5"/>
        <v>4.4999996124761426</v>
      </c>
      <c r="U32" s="31">
        <f t="shared" si="8"/>
        <v>99.477741899999998</v>
      </c>
      <c r="V32" s="13">
        <f t="shared" si="8"/>
        <v>4.4999996124761426</v>
      </c>
      <c r="W32" s="9">
        <v>99.460427199999998</v>
      </c>
      <c r="X32" s="13">
        <f t="shared" si="7"/>
        <v>4.6499998486691911</v>
      </c>
    </row>
    <row r="33" spans="1:24" x14ac:dyDescent="0.25">
      <c r="A33" s="6">
        <v>45761</v>
      </c>
      <c r="B33" s="16" t="s">
        <v>151</v>
      </c>
      <c r="C33" s="11">
        <v>3500</v>
      </c>
      <c r="D33" s="7" t="s">
        <v>12</v>
      </c>
      <c r="E33" s="6">
        <f t="shared" si="0"/>
        <v>45763</v>
      </c>
      <c r="F33" s="6">
        <f t="shared" si="1"/>
        <v>45889</v>
      </c>
      <c r="G33" s="9">
        <v>126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3500</v>
      </c>
      <c r="M33" s="11">
        <v>6940</v>
      </c>
      <c r="N33" s="12">
        <f t="shared" si="2"/>
        <v>1.9828571428571429</v>
      </c>
      <c r="O33" s="9">
        <v>98.443655000000007</v>
      </c>
      <c r="P33" s="13">
        <f t="shared" si="3"/>
        <v>4.517000105288635</v>
      </c>
      <c r="Q33" s="9">
        <v>98.419578400000006</v>
      </c>
      <c r="R33" s="13">
        <f t="shared" si="4"/>
        <v>4.5880000291834913</v>
      </c>
      <c r="S33" s="9">
        <v>98.469779599999995</v>
      </c>
      <c r="T33" s="13">
        <f t="shared" si="5"/>
        <v>4.4400000725850095</v>
      </c>
      <c r="U33" s="31">
        <f t="shared" si="8"/>
        <v>98.469779599999995</v>
      </c>
      <c r="V33" s="13">
        <f t="shared" si="8"/>
        <v>4.4400000725850095</v>
      </c>
      <c r="W33" s="9">
        <v>98.381622300000004</v>
      </c>
      <c r="X33" s="13">
        <f t="shared" si="7"/>
        <v>4.7000000382330294</v>
      </c>
    </row>
    <row r="34" spans="1:24" x14ac:dyDescent="0.25">
      <c r="A34" s="6">
        <v>45761</v>
      </c>
      <c r="B34" s="16" t="s">
        <v>152</v>
      </c>
      <c r="C34" s="11">
        <v>12000</v>
      </c>
      <c r="D34" s="7" t="s">
        <v>12</v>
      </c>
      <c r="E34" s="6">
        <f t="shared" si="0"/>
        <v>45763</v>
      </c>
      <c r="F34" s="6">
        <f t="shared" si="1"/>
        <v>46057</v>
      </c>
      <c r="G34" s="9">
        <v>294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12000</v>
      </c>
      <c r="M34" s="11">
        <v>15600</v>
      </c>
      <c r="N34" s="12">
        <f t="shared" si="2"/>
        <v>1.3</v>
      </c>
      <c r="O34" s="9">
        <v>96.503159800000006</v>
      </c>
      <c r="P34" s="13">
        <f t="shared" si="3"/>
        <v>4.4369999404487226</v>
      </c>
      <c r="Q34" s="9">
        <v>96.440075399999998</v>
      </c>
      <c r="R34" s="13">
        <f t="shared" si="4"/>
        <v>4.5199999366018515</v>
      </c>
      <c r="S34" s="9">
        <v>96.584607300000002</v>
      </c>
      <c r="T34" s="13">
        <f t="shared" si="5"/>
        <v>4.3300000146131765</v>
      </c>
      <c r="U34" s="31">
        <f t="shared" si="8"/>
        <v>96.584607300000002</v>
      </c>
      <c r="V34" s="13">
        <f t="shared" si="8"/>
        <v>4.3300000146131765</v>
      </c>
      <c r="W34" s="9">
        <v>96.295975299999995</v>
      </c>
      <c r="X34" s="13">
        <f t="shared" si="7"/>
        <v>4.7100000128246258</v>
      </c>
    </row>
    <row r="35" spans="1:24" x14ac:dyDescent="0.25">
      <c r="A35" s="6">
        <v>45775</v>
      </c>
      <c r="B35" s="16" t="s">
        <v>150</v>
      </c>
      <c r="C35" s="11">
        <v>4500</v>
      </c>
      <c r="D35" s="7" t="s">
        <v>12</v>
      </c>
      <c r="E35" s="6">
        <f>A35+2</f>
        <v>45777</v>
      </c>
      <c r="F35" s="6">
        <f>E35+G35</f>
        <v>45805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4500</v>
      </c>
      <c r="M35" s="11">
        <v>6980</v>
      </c>
      <c r="N35" s="12">
        <f t="shared" si="2"/>
        <v>1.5511111111111111</v>
      </c>
      <c r="O35" s="9">
        <v>99.647281800000002</v>
      </c>
      <c r="P35" s="13">
        <v>4.5510000000000002</v>
      </c>
      <c r="Q35" s="9">
        <v>99.6458145</v>
      </c>
      <c r="R35" s="13">
        <v>4.57</v>
      </c>
      <c r="S35" s="9">
        <v>99.653383399999996</v>
      </c>
      <c r="T35" s="13">
        <f t="shared" si="5"/>
        <v>4.4719998366429765</v>
      </c>
      <c r="U35" s="31">
        <f t="shared" si="8"/>
        <v>99.653383399999996</v>
      </c>
      <c r="V35" s="13">
        <f t="shared" si="8"/>
        <v>4.4719998366429765</v>
      </c>
      <c r="W35" s="9">
        <v>99.639636600000003</v>
      </c>
      <c r="X35" s="13">
        <f t="shared" si="7"/>
        <v>4.6500006146004722</v>
      </c>
    </row>
    <row r="36" spans="1:24" x14ac:dyDescent="0.25">
      <c r="A36" s="6">
        <v>45775</v>
      </c>
      <c r="B36" s="16" t="s">
        <v>155</v>
      </c>
      <c r="C36" s="11">
        <v>6000</v>
      </c>
      <c r="D36" s="7" t="s">
        <v>13</v>
      </c>
      <c r="E36" s="6">
        <f t="shared" ref="E36:E38" si="9">A36+2</f>
        <v>45777</v>
      </c>
      <c r="F36" s="6">
        <f t="shared" ref="F36:F42" si="10">E36+G36</f>
        <v>45861</v>
      </c>
      <c r="G36" s="9">
        <v>84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6000</v>
      </c>
      <c r="M36" s="11">
        <v>7400</v>
      </c>
      <c r="N36" s="12">
        <f t="shared" si="2"/>
        <v>1.2333333333333334</v>
      </c>
      <c r="O36" s="9">
        <v>98.950400099999996</v>
      </c>
      <c r="P36" s="13">
        <v>4.5460000000000003</v>
      </c>
      <c r="Q36" s="9">
        <v>98.944917399999994</v>
      </c>
      <c r="R36" s="13">
        <v>4.57</v>
      </c>
      <c r="S36" s="9">
        <v>98.960910400000003</v>
      </c>
      <c r="T36" s="13">
        <f t="shared" si="5"/>
        <v>4.5000001766931303</v>
      </c>
      <c r="U36" s="31">
        <f t="shared" si="8"/>
        <v>98.960910400000003</v>
      </c>
      <c r="V36" s="13">
        <f t="shared" si="8"/>
        <v>4.5000001766931303</v>
      </c>
      <c r="W36" s="9">
        <v>98.933496899999994</v>
      </c>
      <c r="X36" s="13">
        <f t="shared" si="7"/>
        <v>4.6200000148065081</v>
      </c>
    </row>
    <row r="37" spans="1:24" x14ac:dyDescent="0.25">
      <c r="A37" s="6">
        <v>45775</v>
      </c>
      <c r="B37" s="16" t="s">
        <v>151</v>
      </c>
      <c r="C37" s="11">
        <v>6000</v>
      </c>
      <c r="D37" s="7" t="s">
        <v>12</v>
      </c>
      <c r="E37" s="6">
        <f t="shared" si="9"/>
        <v>45777</v>
      </c>
      <c r="F37" s="6">
        <f t="shared" si="10"/>
        <v>45889</v>
      </c>
      <c r="G37" s="9">
        <v>112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6000</v>
      </c>
      <c r="M37" s="11">
        <v>6700</v>
      </c>
      <c r="N37" s="12">
        <f t="shared" si="2"/>
        <v>1.1166666666666667</v>
      </c>
      <c r="O37" s="9">
        <v>98.604807699999995</v>
      </c>
      <c r="P37" s="13">
        <v>4.548</v>
      </c>
      <c r="Q37" s="9">
        <v>98.589080699999997</v>
      </c>
      <c r="R37" s="13">
        <v>4.5999999999999996</v>
      </c>
      <c r="S37" s="9">
        <v>98.625381399999995</v>
      </c>
      <c r="T37" s="13">
        <f t="shared" si="5"/>
        <v>4.4799998396472063</v>
      </c>
      <c r="U37" s="31">
        <f t="shared" si="8"/>
        <v>98.625381399999995</v>
      </c>
      <c r="V37" s="13">
        <f t="shared" si="8"/>
        <v>4.4799998396472063</v>
      </c>
      <c r="W37" s="9">
        <v>98.566406400000005</v>
      </c>
      <c r="X37" s="13">
        <f t="shared" si="7"/>
        <v>4.6749999283441568</v>
      </c>
    </row>
    <row r="38" spans="1:24" x14ac:dyDescent="0.25">
      <c r="A38" s="6">
        <v>45775</v>
      </c>
      <c r="B38" s="16" t="s">
        <v>152</v>
      </c>
      <c r="C38" s="11">
        <v>16500</v>
      </c>
      <c r="D38" s="7" t="s">
        <v>12</v>
      </c>
      <c r="E38" s="6">
        <f t="shared" si="9"/>
        <v>45777</v>
      </c>
      <c r="F38" s="6">
        <f t="shared" si="10"/>
        <v>46057</v>
      </c>
      <c r="G38" s="9">
        <v>280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16500</v>
      </c>
      <c r="M38" s="11">
        <v>18455</v>
      </c>
      <c r="N38" s="12">
        <f t="shared" si="2"/>
        <v>1.1184848484848484</v>
      </c>
      <c r="O38" s="9">
        <v>96.656854199999998</v>
      </c>
      <c r="P38" s="13">
        <v>4.4470000000000001</v>
      </c>
      <c r="Q38" s="9">
        <v>96.618357500000002</v>
      </c>
      <c r="R38" s="13">
        <v>4.5</v>
      </c>
      <c r="S38" s="9">
        <v>96.7637888</v>
      </c>
      <c r="T38" s="13">
        <v>4.3</v>
      </c>
      <c r="U38" s="31">
        <v>96.7637888</v>
      </c>
      <c r="V38" s="13">
        <v>4.3</v>
      </c>
      <c r="W38" s="9">
        <v>96.509570499999995</v>
      </c>
      <c r="X38" s="13">
        <f t="shared" si="7"/>
        <v>4.650000044740203</v>
      </c>
    </row>
    <row r="39" spans="1:24" x14ac:dyDescent="0.25">
      <c r="A39" s="6">
        <v>45789</v>
      </c>
      <c r="B39" s="16" t="s">
        <v>156</v>
      </c>
      <c r="C39" s="11">
        <v>8000</v>
      </c>
      <c r="D39" s="7" t="s">
        <v>13</v>
      </c>
      <c r="E39" s="6">
        <v>45791</v>
      </c>
      <c r="F39" s="32" t="s">
        <v>157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5942</v>
      </c>
      <c r="M39" s="11">
        <v>5942</v>
      </c>
      <c r="N39" s="12">
        <f t="shared" si="2"/>
        <v>1</v>
      </c>
      <c r="O39" s="31">
        <v>99.647745200000003</v>
      </c>
      <c r="P39" s="9">
        <v>4.5449999999999999</v>
      </c>
      <c r="Q39" s="31">
        <v>99.631915399999997</v>
      </c>
      <c r="R39" s="13">
        <v>4.75</v>
      </c>
      <c r="S39" s="31">
        <v>99.652919999999995</v>
      </c>
      <c r="T39" s="13">
        <v>4.4779999999999998</v>
      </c>
      <c r="U39" s="31">
        <v>99.652919999999995</v>
      </c>
      <c r="V39" s="13">
        <v>4.4779999999999998</v>
      </c>
      <c r="W39" s="31">
        <v>99.631915399999997</v>
      </c>
      <c r="X39" s="13">
        <v>4.75</v>
      </c>
    </row>
    <row r="40" spans="1:24" x14ac:dyDescent="0.25">
      <c r="A40" s="6">
        <v>45789</v>
      </c>
      <c r="B40" s="16" t="s">
        <v>155</v>
      </c>
      <c r="C40" s="11">
        <v>4000</v>
      </c>
      <c r="D40" s="7" t="s">
        <v>12</v>
      </c>
      <c r="E40" s="6">
        <v>45791</v>
      </c>
      <c r="F40" s="6">
        <v>45861</v>
      </c>
      <c r="G40" s="9">
        <v>70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4000</v>
      </c>
      <c r="M40" s="11">
        <v>4020</v>
      </c>
      <c r="N40" s="12">
        <f t="shared" si="2"/>
        <v>1.0049999999999999</v>
      </c>
      <c r="O40" s="31">
        <v>99.119215600000004</v>
      </c>
      <c r="P40" s="9">
        <v>4.57</v>
      </c>
      <c r="Q40" s="31">
        <v>99.110428799999994</v>
      </c>
      <c r="R40" s="13">
        <v>4.6159999999999997</v>
      </c>
      <c r="S40" s="31">
        <v>99.132589800000005</v>
      </c>
      <c r="T40" s="13">
        <v>4.5</v>
      </c>
      <c r="U40" s="31">
        <v>99.132589800000005</v>
      </c>
      <c r="V40" s="13">
        <v>4.5</v>
      </c>
      <c r="W40" s="31">
        <v>99.084841400000002</v>
      </c>
      <c r="X40" s="13">
        <v>4.75</v>
      </c>
    </row>
    <row r="41" spans="1:24" x14ac:dyDescent="0.25">
      <c r="A41" s="6">
        <v>45789</v>
      </c>
      <c r="B41" s="16" t="s">
        <v>151</v>
      </c>
      <c r="C41" s="11">
        <v>3200</v>
      </c>
      <c r="D41" s="7" t="s">
        <v>12</v>
      </c>
      <c r="E41" s="6">
        <v>45791</v>
      </c>
      <c r="F41" s="6">
        <v>45889</v>
      </c>
      <c r="G41" s="9">
        <v>98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2225</v>
      </c>
      <c r="M41" s="11">
        <v>2225</v>
      </c>
      <c r="N41" s="12">
        <f t="shared" si="2"/>
        <v>1</v>
      </c>
      <c r="O41" s="31">
        <v>98.762998899999999</v>
      </c>
      <c r="P41" s="9">
        <v>4.601</v>
      </c>
      <c r="Q41" s="31">
        <v>98.723450900000003</v>
      </c>
      <c r="R41" s="13">
        <v>4.75</v>
      </c>
      <c r="S41" s="31">
        <v>98.789824600000003</v>
      </c>
      <c r="T41" s="13">
        <v>4.5</v>
      </c>
      <c r="U41" s="31">
        <v>98.789824600000003</v>
      </c>
      <c r="V41" s="13">
        <v>4.5</v>
      </c>
      <c r="W41" s="31">
        <v>98.723450900000003</v>
      </c>
      <c r="X41" s="13">
        <v>4.75</v>
      </c>
    </row>
    <row r="42" spans="1:24" x14ac:dyDescent="0.25">
      <c r="A42" s="6">
        <v>45789</v>
      </c>
      <c r="B42" s="16" t="s">
        <v>152</v>
      </c>
      <c r="C42" s="11">
        <v>12000</v>
      </c>
      <c r="D42" s="7" t="s">
        <v>12</v>
      </c>
      <c r="E42" s="6">
        <v>45791</v>
      </c>
      <c r="F42" s="6">
        <v>46057</v>
      </c>
      <c r="G42" s="9">
        <v>266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11840</v>
      </c>
      <c r="M42" s="11">
        <v>11840</v>
      </c>
      <c r="N42" s="12">
        <f t="shared" si="2"/>
        <v>1</v>
      </c>
      <c r="O42" s="31">
        <v>96.730118899999994</v>
      </c>
      <c r="P42" s="9">
        <v>4.5750000000000002</v>
      </c>
      <c r="Q42" s="31">
        <v>96.647227200000003</v>
      </c>
      <c r="R42" s="13">
        <v>4.6950000000000003</v>
      </c>
      <c r="S42" s="31">
        <v>96.802766000000005</v>
      </c>
      <c r="T42" s="13">
        <v>4.47</v>
      </c>
      <c r="U42" s="31">
        <v>96.802766000000005</v>
      </c>
      <c r="V42" s="13">
        <v>4.47</v>
      </c>
      <c r="W42" s="31">
        <v>96.647227200000003</v>
      </c>
      <c r="X42" s="13">
        <v>4.6950000000000003</v>
      </c>
    </row>
    <row r="43" spans="1:24" x14ac:dyDescent="0.25">
      <c r="O43" s="13"/>
      <c r="P43" s="9"/>
      <c r="Q43" s="13"/>
      <c r="R43" s="13"/>
      <c r="S43" s="9"/>
      <c r="T43" s="13"/>
      <c r="U43" s="13"/>
      <c r="V43" s="9"/>
      <c r="W43" s="13"/>
      <c r="X43" s="13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zoomScale="80" zoomScaleNormal="80" workbookViewId="0">
      <selection activeCell="B40" sqref="B40"/>
    </sheetView>
  </sheetViews>
  <sheetFormatPr defaultRowHeight="15" x14ac:dyDescent="0.25"/>
  <cols>
    <col min="1" max="1" width="19.140625" customWidth="1"/>
    <col min="2" max="2" width="14.85546875" bestFit="1" customWidth="1"/>
    <col min="3" max="3" width="11.5703125" bestFit="1" customWidth="1"/>
    <col min="4" max="4" width="9.42578125" customWidth="1"/>
    <col min="5" max="5" width="19.14062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71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f t="shared" si="7"/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f t="shared" si="7"/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f t="shared" si="7"/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f t="shared" si="7"/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f t="shared" si="7"/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f t="shared" si="7"/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f t="shared" si="7"/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f t="shared" si="7"/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f t="shared" si="7"/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f t="shared" si="7"/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f t="shared" si="7"/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f t="shared" si="7"/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f t="shared" si="7"/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f t="shared" ref="E72:E102" si="9">A72+2</f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102" si="10">M72/L72</f>
        <v>1.0920000000000001</v>
      </c>
      <c r="O72" s="9">
        <v>99.365764900000002</v>
      </c>
      <c r="P72" s="13">
        <f t="shared" ref="P72:P102" si="11">100*((100-O72)/O72)*360/G72</f>
        <v>5.4709998585668203</v>
      </c>
      <c r="Q72" s="9">
        <v>99.354362199999997</v>
      </c>
      <c r="R72" s="13">
        <f t="shared" ref="R72:R102" si="12">100*((100-Q72)/Q72)*360/G72</f>
        <v>5.5700003131964255</v>
      </c>
      <c r="S72" s="9">
        <v>99.376248399999994</v>
      </c>
      <c r="T72" s="13">
        <f t="shared" ref="T72:T102" si="13">100*((100-S72)/S72)*360/G72</f>
        <v>5.3800001225587968</v>
      </c>
      <c r="U72" s="9">
        <f t="shared" ref="U72:V87" si="14">S72</f>
        <v>99.376248399999994</v>
      </c>
      <c r="V72" s="13">
        <f t="shared" si="14"/>
        <v>5.3800001225587968</v>
      </c>
      <c r="W72" s="9">
        <v>99.349755799999997</v>
      </c>
      <c r="X72" s="13">
        <f t="shared" ref="X72:X102" si="15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f t="shared" si="9"/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10"/>
        <v>1</v>
      </c>
      <c r="O73" s="9">
        <v>98.194979900000007</v>
      </c>
      <c r="P73" s="13">
        <f t="shared" si="11"/>
        <v>5.2519999402884601</v>
      </c>
      <c r="Q73" s="9">
        <v>98.134945400000007</v>
      </c>
      <c r="R73" s="13">
        <f t="shared" si="12"/>
        <v>5.4299998913245524</v>
      </c>
      <c r="S73" s="9">
        <v>98.229414800000001</v>
      </c>
      <c r="T73" s="13">
        <f t="shared" si="13"/>
        <v>5.1499999948517008</v>
      </c>
      <c r="U73" s="9">
        <f t="shared" si="14"/>
        <v>98.229414800000001</v>
      </c>
      <c r="V73" s="13">
        <f t="shared" si="14"/>
        <v>5.1499999948517008</v>
      </c>
      <c r="W73" s="9">
        <v>98.134945400000007</v>
      </c>
      <c r="X73" s="13">
        <f t="shared" si="15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f t="shared" si="9"/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10"/>
        <v>1.2482352941176471</v>
      </c>
      <c r="O74" s="9">
        <v>96.134187900000001</v>
      </c>
      <c r="P74" s="13">
        <f t="shared" si="11"/>
        <v>4.9240000594915871</v>
      </c>
      <c r="Q74" s="9">
        <v>96.061786900000001</v>
      </c>
      <c r="R74" s="13">
        <f t="shared" si="12"/>
        <v>5.0200000548834662</v>
      </c>
      <c r="S74" s="9">
        <v>96.197628399999999</v>
      </c>
      <c r="T74" s="13">
        <f t="shared" si="13"/>
        <v>4.8400000103222878</v>
      </c>
      <c r="U74" s="9">
        <f t="shared" si="14"/>
        <v>96.197628399999999</v>
      </c>
      <c r="V74" s="13">
        <f t="shared" si="14"/>
        <v>4.8400000103222878</v>
      </c>
      <c r="W74" s="9">
        <v>95.888768999999996</v>
      </c>
      <c r="X74" s="13">
        <f t="shared" si="15"/>
        <v>5.2500000371923337</v>
      </c>
    </row>
    <row r="75" spans="1:24" x14ac:dyDescent="0.25">
      <c r="A75" s="6">
        <v>45551</v>
      </c>
      <c r="B75" s="16" t="s">
        <v>134</v>
      </c>
      <c r="C75" s="11">
        <v>1500</v>
      </c>
      <c r="D75" s="7" t="s">
        <v>12</v>
      </c>
      <c r="E75" s="6">
        <f t="shared" si="9"/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10"/>
        <v>2.6533333333333333</v>
      </c>
      <c r="O75" s="9">
        <v>99.590395799999996</v>
      </c>
      <c r="P75" s="13">
        <f t="shared" si="11"/>
        <v>5.2879995826723745</v>
      </c>
      <c r="Q75" s="9">
        <v>99.587155899999999</v>
      </c>
      <c r="R75" s="13">
        <f t="shared" si="12"/>
        <v>5.3300001626299922</v>
      </c>
      <c r="S75" s="9">
        <v>99.594098700000004</v>
      </c>
      <c r="T75" s="13">
        <f t="shared" si="13"/>
        <v>5.2400002290496692</v>
      </c>
      <c r="U75" s="9">
        <f t="shared" si="14"/>
        <v>99.594098700000004</v>
      </c>
      <c r="V75" s="13">
        <f t="shared" si="14"/>
        <v>5.2400002290496692</v>
      </c>
      <c r="W75" s="9">
        <v>99.567875400000005</v>
      </c>
      <c r="X75" s="13">
        <f t="shared" si="15"/>
        <v>5.5800002681242749</v>
      </c>
    </row>
    <row r="76" spans="1:24" x14ac:dyDescent="0.25">
      <c r="A76" s="6">
        <v>45551</v>
      </c>
      <c r="B76" s="16" t="s">
        <v>139</v>
      </c>
      <c r="C76" s="11">
        <v>3500</v>
      </c>
      <c r="D76" s="7" t="s">
        <v>13</v>
      </c>
      <c r="E76" s="6">
        <f t="shared" si="9"/>
        <v>45553</v>
      </c>
      <c r="F76" s="6">
        <f t="shared" ref="F76:F102" si="16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10"/>
        <v>1.7651428571428571</v>
      </c>
      <c r="O76" s="9">
        <v>98.803034199999999</v>
      </c>
      <c r="P76" s="13">
        <f t="shared" si="11"/>
        <v>5.1919998916100427</v>
      </c>
      <c r="Q76" s="9">
        <v>98.789824600000003</v>
      </c>
      <c r="R76" s="13">
        <f t="shared" si="12"/>
        <v>5.2500002110541129</v>
      </c>
      <c r="S76" s="9">
        <v>98.815563699999998</v>
      </c>
      <c r="T76" s="13">
        <f t="shared" si="13"/>
        <v>5.1370000649286158</v>
      </c>
      <c r="U76" s="9">
        <f t="shared" si="14"/>
        <v>98.815563699999998</v>
      </c>
      <c r="V76" s="13">
        <f t="shared" si="14"/>
        <v>5.1370000649286158</v>
      </c>
      <c r="W76" s="9">
        <v>98.739751600000005</v>
      </c>
      <c r="X76" s="13">
        <f t="shared" si="15"/>
        <v>5.4700001609367517</v>
      </c>
    </row>
    <row r="77" spans="1:24" x14ac:dyDescent="0.25">
      <c r="A77" s="6">
        <v>45551</v>
      </c>
      <c r="B77" s="16" t="s">
        <v>135</v>
      </c>
      <c r="C77" s="11">
        <v>2000</v>
      </c>
      <c r="D77" s="7" t="s">
        <v>12</v>
      </c>
      <c r="E77" s="6">
        <f t="shared" si="9"/>
        <v>45553</v>
      </c>
      <c r="F77" s="6">
        <f t="shared" si="16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10"/>
        <v>2.5169999999999999</v>
      </c>
      <c r="O77" s="9">
        <v>98.436306500000001</v>
      </c>
      <c r="P77" s="13">
        <f t="shared" si="11"/>
        <v>5.1059998665953872</v>
      </c>
      <c r="Q77" s="9">
        <v>98.414003699999995</v>
      </c>
      <c r="R77" s="13">
        <f t="shared" si="12"/>
        <v>5.179999856057087</v>
      </c>
      <c r="S77" s="9">
        <v>98.447461700000005</v>
      </c>
      <c r="T77" s="13">
        <f t="shared" si="13"/>
        <v>5.0689998425540015</v>
      </c>
      <c r="U77" s="9">
        <f t="shared" si="14"/>
        <v>98.447461700000005</v>
      </c>
      <c r="V77" s="13">
        <f t="shared" si="14"/>
        <v>5.0689998425540015</v>
      </c>
      <c r="W77" s="9">
        <v>98.338730999999996</v>
      </c>
      <c r="X77" s="13">
        <f t="shared" si="15"/>
        <v>5.4300001230295809</v>
      </c>
    </row>
    <row r="78" spans="1:24" x14ac:dyDescent="0.25">
      <c r="A78" s="6">
        <v>45551</v>
      </c>
      <c r="B78" s="16" t="s">
        <v>136</v>
      </c>
      <c r="C78" s="11">
        <v>4000</v>
      </c>
      <c r="D78" s="7" t="s">
        <v>12</v>
      </c>
      <c r="E78" s="6">
        <f t="shared" si="9"/>
        <v>45553</v>
      </c>
      <c r="F78" s="6">
        <f t="shared" si="16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10"/>
        <v>2.4757500000000001</v>
      </c>
      <c r="O78" s="9">
        <v>96.5342074</v>
      </c>
      <c r="P78" s="13">
        <f t="shared" si="11"/>
        <v>4.6160000451227177</v>
      </c>
      <c r="Q78" s="9">
        <v>96.437181899999999</v>
      </c>
      <c r="R78" s="13">
        <f t="shared" si="12"/>
        <v>4.7499999878899715</v>
      </c>
      <c r="S78" s="9">
        <v>96.576989600000005</v>
      </c>
      <c r="T78" s="13">
        <f t="shared" si="13"/>
        <v>4.5569999537742527</v>
      </c>
      <c r="U78" s="9">
        <f t="shared" si="14"/>
        <v>96.576989600000005</v>
      </c>
      <c r="V78" s="13">
        <f t="shared" si="14"/>
        <v>4.5569999537742527</v>
      </c>
      <c r="W78" s="9">
        <v>96.112772300000003</v>
      </c>
      <c r="X78" s="13">
        <f t="shared" si="15"/>
        <v>5.2000000271704598</v>
      </c>
    </row>
    <row r="79" spans="1:24" x14ac:dyDescent="0.25">
      <c r="A79" s="6">
        <v>45565</v>
      </c>
      <c r="B79" s="16" t="s">
        <v>140</v>
      </c>
      <c r="C79" s="11">
        <v>3600</v>
      </c>
      <c r="D79" s="7" t="s">
        <v>13</v>
      </c>
      <c r="E79" s="6">
        <f t="shared" si="9"/>
        <v>45567</v>
      </c>
      <c r="F79" s="6">
        <f t="shared" si="16"/>
        <v>45595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3600</v>
      </c>
      <c r="M79" s="11">
        <v>4265</v>
      </c>
      <c r="N79" s="12">
        <f t="shared" si="10"/>
        <v>1.1847222222222222</v>
      </c>
      <c r="O79" s="9">
        <v>99.609222000000003</v>
      </c>
      <c r="P79" s="13">
        <f t="shared" si="11"/>
        <v>5.0439994114486089</v>
      </c>
      <c r="Q79" s="9">
        <v>99.604900599999993</v>
      </c>
      <c r="R79" s="13">
        <f t="shared" si="12"/>
        <v>5.0999994959801338</v>
      </c>
      <c r="S79" s="9">
        <v>99.616476599999999</v>
      </c>
      <c r="T79" s="13">
        <f t="shared" si="13"/>
        <v>4.9499995494291156</v>
      </c>
      <c r="U79" s="9">
        <f t="shared" si="14"/>
        <v>99.616476599999999</v>
      </c>
      <c r="V79" s="13">
        <f t="shared" si="14"/>
        <v>4.9499995494291156</v>
      </c>
      <c r="W79" s="9">
        <v>99.5971847</v>
      </c>
      <c r="X79" s="13">
        <f t="shared" si="15"/>
        <v>5.200000253765066</v>
      </c>
    </row>
    <row r="80" spans="1:24" x14ac:dyDescent="0.25">
      <c r="A80" s="6">
        <v>45565</v>
      </c>
      <c r="B80" s="16" t="s">
        <v>139</v>
      </c>
      <c r="C80" s="11">
        <v>1500</v>
      </c>
      <c r="D80" s="7" t="s">
        <v>12</v>
      </c>
      <c r="E80" s="6">
        <f t="shared" si="9"/>
        <v>45567</v>
      </c>
      <c r="F80" s="6">
        <f t="shared" si="16"/>
        <v>45637</v>
      </c>
      <c r="G80" s="9">
        <v>70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1500</v>
      </c>
      <c r="M80" s="11">
        <v>2500</v>
      </c>
      <c r="N80" s="12">
        <f t="shared" si="10"/>
        <v>1.6666666666666667</v>
      </c>
      <c r="O80" s="9">
        <v>99.045912700000002</v>
      </c>
      <c r="P80" s="13">
        <f t="shared" si="11"/>
        <v>4.954000172199204</v>
      </c>
      <c r="Q80" s="9">
        <v>99.040953400000006</v>
      </c>
      <c r="R80" s="13">
        <f t="shared" si="12"/>
        <v>4.9800001795447413</v>
      </c>
      <c r="S80" s="9">
        <v>99.056214400000002</v>
      </c>
      <c r="T80" s="13">
        <f t="shared" si="13"/>
        <v>4.9000000087684601</v>
      </c>
      <c r="U80" s="9">
        <f t="shared" si="14"/>
        <v>99.056214400000002</v>
      </c>
      <c r="V80" s="13">
        <f t="shared" si="14"/>
        <v>4.9000000087684601</v>
      </c>
      <c r="W80" s="9">
        <v>99.027603900000003</v>
      </c>
      <c r="X80" s="13">
        <f t="shared" si="15"/>
        <v>5.0500002338958101</v>
      </c>
    </row>
    <row r="81" spans="1:24" x14ac:dyDescent="0.25">
      <c r="A81" s="6">
        <v>45565</v>
      </c>
      <c r="B81" s="16" t="s">
        <v>135</v>
      </c>
      <c r="C81" s="11">
        <v>2500</v>
      </c>
      <c r="D81" s="7" t="s">
        <v>12</v>
      </c>
      <c r="E81" s="6">
        <f t="shared" si="9"/>
        <v>45567</v>
      </c>
      <c r="F81" s="6">
        <f t="shared" si="16"/>
        <v>45665</v>
      </c>
      <c r="G81" s="9">
        <v>98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2500</v>
      </c>
      <c r="M81" s="11">
        <v>4980</v>
      </c>
      <c r="N81" s="12">
        <f t="shared" si="10"/>
        <v>1.992</v>
      </c>
      <c r="O81" s="9">
        <v>98.689237000000006</v>
      </c>
      <c r="P81" s="13">
        <f t="shared" si="11"/>
        <v>4.878999880303077</v>
      </c>
      <c r="Q81" s="9">
        <v>98.670416099999997</v>
      </c>
      <c r="R81" s="13">
        <f t="shared" si="12"/>
        <v>4.9500001602831505</v>
      </c>
      <c r="S81" s="9">
        <v>98.739372500000002</v>
      </c>
      <c r="T81" s="13">
        <f t="shared" si="13"/>
        <v>4.6899999598561743</v>
      </c>
      <c r="U81" s="9">
        <f t="shared" si="14"/>
        <v>98.739372500000002</v>
      </c>
      <c r="V81" s="13">
        <f t="shared" si="14"/>
        <v>4.6899999598561743</v>
      </c>
      <c r="W81" s="9">
        <v>98.617438300000003</v>
      </c>
      <c r="X81" s="13">
        <f t="shared" si="15"/>
        <v>5.150000009311376</v>
      </c>
    </row>
    <row r="82" spans="1:24" x14ac:dyDescent="0.25">
      <c r="A82" s="6">
        <v>45565</v>
      </c>
      <c r="B82" s="16" t="s">
        <v>136</v>
      </c>
      <c r="C82" s="11">
        <v>6500</v>
      </c>
      <c r="D82" s="7" t="s">
        <v>12</v>
      </c>
      <c r="E82" s="6">
        <f t="shared" si="9"/>
        <v>45567</v>
      </c>
      <c r="F82" s="6">
        <f t="shared" si="16"/>
        <v>45833</v>
      </c>
      <c r="G82" s="9">
        <v>266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4000</v>
      </c>
      <c r="M82" s="11">
        <v>10260</v>
      </c>
      <c r="N82" s="12">
        <f t="shared" si="10"/>
        <v>2.5649999999999999</v>
      </c>
      <c r="O82" s="9">
        <v>96.788920000000005</v>
      </c>
      <c r="P82" s="13">
        <f t="shared" si="11"/>
        <v>4.4900000499963966</v>
      </c>
      <c r="Q82" s="9">
        <v>96.740490399999999</v>
      </c>
      <c r="R82" s="13">
        <f t="shared" si="12"/>
        <v>4.5600000141614458</v>
      </c>
      <c r="S82" s="9">
        <v>96.955333199999998</v>
      </c>
      <c r="T82" s="13">
        <f t="shared" si="13"/>
        <v>4.2500000239394033</v>
      </c>
      <c r="U82" s="9">
        <f t="shared" si="14"/>
        <v>96.955333199999998</v>
      </c>
      <c r="V82" s="13">
        <f t="shared" si="14"/>
        <v>4.2500000239394033</v>
      </c>
      <c r="W82" s="9">
        <v>96.505948500000002</v>
      </c>
      <c r="X82" s="13">
        <f t="shared" si="15"/>
        <v>4.9000000282463363</v>
      </c>
    </row>
    <row r="83" spans="1:24" x14ac:dyDescent="0.25">
      <c r="A83" s="6">
        <v>45579</v>
      </c>
      <c r="B83" s="16" t="s">
        <v>120</v>
      </c>
      <c r="C83" s="11">
        <v>1000</v>
      </c>
      <c r="D83" s="7" t="s">
        <v>12</v>
      </c>
      <c r="E83" s="6">
        <f t="shared" si="9"/>
        <v>45581</v>
      </c>
      <c r="F83" s="6">
        <f t="shared" si="16"/>
        <v>45609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1000</v>
      </c>
      <c r="M83" s="11">
        <v>3055</v>
      </c>
      <c r="N83" s="12">
        <f t="shared" si="10"/>
        <v>3.0550000000000002</v>
      </c>
      <c r="O83" s="9">
        <v>99.612926299999998</v>
      </c>
      <c r="P83" s="13">
        <f t="shared" si="11"/>
        <v>4.9960000594249001</v>
      </c>
      <c r="Q83" s="9">
        <v>99.611074099999996</v>
      </c>
      <c r="R83" s="13">
        <f t="shared" si="12"/>
        <v>5.0199999370781869</v>
      </c>
      <c r="S83" s="9">
        <v>99.616476599999999</v>
      </c>
      <c r="T83" s="13">
        <f t="shared" si="13"/>
        <v>4.9499995494291156</v>
      </c>
      <c r="U83" s="9">
        <f t="shared" si="14"/>
        <v>99.616476599999999</v>
      </c>
      <c r="V83" s="13">
        <f t="shared" si="14"/>
        <v>4.9499995494291156</v>
      </c>
      <c r="W83" s="9">
        <v>99.593327200000004</v>
      </c>
      <c r="X83" s="13">
        <f t="shared" si="15"/>
        <v>5.2500006101957277</v>
      </c>
    </row>
    <row r="84" spans="1:24" x14ac:dyDescent="0.25">
      <c r="A84" s="6">
        <v>45579</v>
      </c>
      <c r="B84" s="16" t="s">
        <v>139</v>
      </c>
      <c r="C84" s="11">
        <v>2500</v>
      </c>
      <c r="D84" s="7" t="s">
        <v>12</v>
      </c>
      <c r="E84" s="6">
        <f t="shared" si="9"/>
        <v>45581</v>
      </c>
      <c r="F84" s="6">
        <f t="shared" si="16"/>
        <v>45637</v>
      </c>
      <c r="G84" s="9">
        <v>56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3995</v>
      </c>
      <c r="N84" s="12">
        <f t="shared" si="10"/>
        <v>1.5980000000000001</v>
      </c>
      <c r="O84" s="9">
        <v>99.234351799999999</v>
      </c>
      <c r="P84" s="13">
        <f t="shared" si="11"/>
        <v>4.9600002958422618</v>
      </c>
      <c r="Q84" s="9">
        <v>99.222098700000004</v>
      </c>
      <c r="R84" s="13">
        <f t="shared" si="12"/>
        <v>5.0400002992766249</v>
      </c>
      <c r="S84" s="9">
        <v>99.243543700000004</v>
      </c>
      <c r="T84" s="13">
        <f t="shared" si="13"/>
        <v>4.8999997136769249</v>
      </c>
      <c r="U84" s="9">
        <f t="shared" si="14"/>
        <v>99.243543700000004</v>
      </c>
      <c r="V84" s="13">
        <f t="shared" si="14"/>
        <v>4.8999997136769249</v>
      </c>
      <c r="W84" s="9">
        <v>99.189948799999996</v>
      </c>
      <c r="X84" s="13">
        <f t="shared" si="15"/>
        <v>5.2499996854520248</v>
      </c>
    </row>
    <row r="85" spans="1:24" x14ac:dyDescent="0.25">
      <c r="A85" s="6">
        <v>45579</v>
      </c>
      <c r="B85" s="16" t="s">
        <v>135</v>
      </c>
      <c r="C85" s="11">
        <v>5500</v>
      </c>
      <c r="D85" s="7" t="s">
        <v>12</v>
      </c>
      <c r="E85" s="6">
        <f t="shared" si="9"/>
        <v>45581</v>
      </c>
      <c r="F85" s="6">
        <f t="shared" si="16"/>
        <v>45665</v>
      </c>
      <c r="G85" s="9">
        <v>84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2000</v>
      </c>
      <c r="M85" s="11">
        <v>4775</v>
      </c>
      <c r="N85" s="12">
        <f t="shared" si="10"/>
        <v>2.3875000000000002</v>
      </c>
      <c r="O85" s="9">
        <v>98.858643999999998</v>
      </c>
      <c r="P85" s="13">
        <f t="shared" si="11"/>
        <v>4.948000009271543</v>
      </c>
      <c r="Q85" s="9">
        <v>98.846787500000005</v>
      </c>
      <c r="R85" s="13">
        <f t="shared" si="12"/>
        <v>4.9999999096725976</v>
      </c>
      <c r="S85" s="9">
        <v>98.880996699999997</v>
      </c>
      <c r="T85" s="13">
        <f t="shared" si="13"/>
        <v>4.8500000896243405</v>
      </c>
      <c r="U85" s="9">
        <f t="shared" si="14"/>
        <v>98.880996699999997</v>
      </c>
      <c r="V85" s="13">
        <f t="shared" si="14"/>
        <v>4.8500000896243405</v>
      </c>
      <c r="W85" s="9">
        <v>98.801212000000007</v>
      </c>
      <c r="X85" s="13">
        <f t="shared" si="15"/>
        <v>5.1999998311182951</v>
      </c>
    </row>
    <row r="86" spans="1:24" x14ac:dyDescent="0.25">
      <c r="A86" s="6">
        <v>45579</v>
      </c>
      <c r="B86" s="16" t="s">
        <v>136</v>
      </c>
      <c r="C86" s="11">
        <v>7500</v>
      </c>
      <c r="D86" s="7" t="s">
        <v>12</v>
      </c>
      <c r="E86" s="6">
        <f t="shared" si="9"/>
        <v>45581</v>
      </c>
      <c r="F86" s="6">
        <f t="shared" si="16"/>
        <v>45833</v>
      </c>
      <c r="G86" s="9">
        <v>252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5000</v>
      </c>
      <c r="M86" s="11">
        <v>6665</v>
      </c>
      <c r="N86" s="12">
        <f t="shared" si="10"/>
        <v>1.333</v>
      </c>
      <c r="O86" s="9">
        <v>96.790522999999993</v>
      </c>
      <c r="P86" s="13">
        <f t="shared" si="11"/>
        <v>4.7370000706134761</v>
      </c>
      <c r="Q86" s="9">
        <v>96.716475700000004</v>
      </c>
      <c r="R86" s="13">
        <f t="shared" si="12"/>
        <v>4.8499999261242674</v>
      </c>
      <c r="S86" s="9">
        <v>96.926461900000007</v>
      </c>
      <c r="T86" s="13">
        <f t="shared" si="13"/>
        <v>4.5299999899054439</v>
      </c>
      <c r="U86" s="9">
        <f t="shared" si="14"/>
        <v>96.926461900000007</v>
      </c>
      <c r="V86" s="13">
        <f t="shared" si="14"/>
        <v>4.5299999899054439</v>
      </c>
      <c r="W86" s="9">
        <v>96.553055900000004</v>
      </c>
      <c r="X86" s="13">
        <f t="shared" si="15"/>
        <v>5.1000000064657209</v>
      </c>
    </row>
    <row r="87" spans="1:24" x14ac:dyDescent="0.25">
      <c r="A87" s="6">
        <v>45593</v>
      </c>
      <c r="B87" s="16" t="s">
        <v>141</v>
      </c>
      <c r="C87" s="11">
        <v>3000</v>
      </c>
      <c r="D87" s="7" t="s">
        <v>13</v>
      </c>
      <c r="E87" s="6">
        <f t="shared" si="9"/>
        <v>45595</v>
      </c>
      <c r="F87" s="6">
        <f t="shared" si="16"/>
        <v>45623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3000</v>
      </c>
      <c r="M87" s="11">
        <v>4870</v>
      </c>
      <c r="N87" s="12">
        <f t="shared" si="10"/>
        <v>1.6233333333333333</v>
      </c>
      <c r="O87" s="9">
        <v>99.617093999999994</v>
      </c>
      <c r="P87" s="13">
        <f t="shared" si="11"/>
        <v>4.9420003587508932</v>
      </c>
      <c r="Q87" s="9">
        <v>99.614932899999999</v>
      </c>
      <c r="R87" s="13">
        <f t="shared" si="12"/>
        <v>4.9700005512785141</v>
      </c>
      <c r="S87" s="9">
        <v>99.620335800000007</v>
      </c>
      <c r="T87" s="13">
        <f t="shared" si="13"/>
        <v>4.9000004044784324</v>
      </c>
      <c r="U87" s="9">
        <f t="shared" si="14"/>
        <v>99.620335800000007</v>
      </c>
      <c r="V87" s="13">
        <f t="shared" si="14"/>
        <v>4.9000004044784324</v>
      </c>
      <c r="W87" s="9">
        <v>99.608758899999998</v>
      </c>
      <c r="X87" s="13">
        <f t="shared" si="15"/>
        <v>5.050000391366928</v>
      </c>
    </row>
    <row r="88" spans="1:24" x14ac:dyDescent="0.25">
      <c r="A88" s="6">
        <v>45593</v>
      </c>
      <c r="B88" s="16" t="s">
        <v>139</v>
      </c>
      <c r="C88" s="11">
        <v>2000</v>
      </c>
      <c r="D88" s="7" t="s">
        <v>12</v>
      </c>
      <c r="E88" s="6">
        <f t="shared" si="9"/>
        <v>45595</v>
      </c>
      <c r="F88" s="6">
        <f t="shared" si="16"/>
        <v>45637</v>
      </c>
      <c r="G88" s="9">
        <v>42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3695</v>
      </c>
      <c r="N88" s="12">
        <f t="shared" si="10"/>
        <v>1.8474999999999999</v>
      </c>
      <c r="O88" s="9">
        <v>99.428237899999999</v>
      </c>
      <c r="P88" s="13">
        <f t="shared" si="11"/>
        <v>4.9290001547940605</v>
      </c>
      <c r="Q88" s="9">
        <v>99.426046600000006</v>
      </c>
      <c r="R88" s="13">
        <f t="shared" si="12"/>
        <v>4.9479997844232049</v>
      </c>
      <c r="S88" s="9">
        <v>99.431582800000001</v>
      </c>
      <c r="T88" s="13">
        <f t="shared" si="13"/>
        <v>4.8999998706360923</v>
      </c>
      <c r="U88" s="9">
        <f t="shared" ref="U88:V102" si="17">S88</f>
        <v>99.431582800000001</v>
      </c>
      <c r="V88" s="13">
        <f t="shared" si="17"/>
        <v>4.8999998706360923</v>
      </c>
      <c r="W88" s="9">
        <v>99.414284199999997</v>
      </c>
      <c r="X88" s="13">
        <f t="shared" si="15"/>
        <v>5.0499997895243762</v>
      </c>
    </row>
    <row r="89" spans="1:24" x14ac:dyDescent="0.25">
      <c r="A89" s="6">
        <v>45593</v>
      </c>
      <c r="B89" s="16" t="s">
        <v>129</v>
      </c>
      <c r="C89" s="11">
        <v>2000</v>
      </c>
      <c r="D89" s="7" t="s">
        <v>12</v>
      </c>
      <c r="E89" s="6">
        <f t="shared" si="9"/>
        <v>45595</v>
      </c>
      <c r="F89" s="6">
        <f t="shared" si="16"/>
        <v>45721</v>
      </c>
      <c r="G89" s="9">
        <v>126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3270</v>
      </c>
      <c r="N89" s="12">
        <f t="shared" si="10"/>
        <v>1.635</v>
      </c>
      <c r="O89" s="9">
        <v>98.335233700000003</v>
      </c>
      <c r="P89" s="13">
        <f t="shared" si="11"/>
        <v>4.8369998869053719</v>
      </c>
      <c r="Q89" s="9">
        <v>98.303768500000004</v>
      </c>
      <c r="R89" s="13">
        <f t="shared" si="12"/>
        <v>4.9299999259801552</v>
      </c>
      <c r="S89" s="9">
        <v>98.368073699999997</v>
      </c>
      <c r="T89" s="13">
        <f t="shared" si="13"/>
        <v>4.7399998760254078</v>
      </c>
      <c r="U89" s="9">
        <f t="shared" si="17"/>
        <v>98.368073699999997</v>
      </c>
      <c r="V89" s="13">
        <f t="shared" si="17"/>
        <v>4.7399998760254078</v>
      </c>
      <c r="W89" s="9">
        <v>98.263198000000003</v>
      </c>
      <c r="X89" s="13">
        <f t="shared" si="15"/>
        <v>5.0499999283265957</v>
      </c>
    </row>
    <row r="90" spans="1:24" x14ac:dyDescent="0.25">
      <c r="A90" s="6">
        <v>45593</v>
      </c>
      <c r="B90" s="16" t="s">
        <v>136</v>
      </c>
      <c r="C90" s="11">
        <v>4000</v>
      </c>
      <c r="D90" s="7" t="s">
        <v>12</v>
      </c>
      <c r="E90" s="6">
        <f t="shared" si="9"/>
        <v>45595</v>
      </c>
      <c r="F90" s="6">
        <f t="shared" si="16"/>
        <v>45833</v>
      </c>
      <c r="G90" s="9">
        <v>238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4000</v>
      </c>
      <c r="M90" s="11">
        <v>7285</v>
      </c>
      <c r="N90" s="12">
        <f t="shared" si="10"/>
        <v>1.82125</v>
      </c>
      <c r="O90" s="9">
        <v>96.937314000000001</v>
      </c>
      <c r="P90" s="13">
        <f t="shared" si="11"/>
        <v>4.779000051223087</v>
      </c>
      <c r="Q90" s="9">
        <v>96.890123099999997</v>
      </c>
      <c r="R90" s="13">
        <f t="shared" si="12"/>
        <v>4.8550000025664133</v>
      </c>
      <c r="S90" s="9">
        <v>97.029966599999995</v>
      </c>
      <c r="T90" s="13">
        <f t="shared" si="13"/>
        <v>4.6300000435106083</v>
      </c>
      <c r="U90" s="9">
        <f t="shared" si="17"/>
        <v>97.029966599999995</v>
      </c>
      <c r="V90" s="13">
        <f t="shared" si="17"/>
        <v>4.6300000435106083</v>
      </c>
      <c r="W90" s="9">
        <v>96.800215100000003</v>
      </c>
      <c r="X90" s="13">
        <f t="shared" si="15"/>
        <v>5.0000000187078513</v>
      </c>
    </row>
    <row r="91" spans="1:24" x14ac:dyDescent="0.25">
      <c r="A91" s="6">
        <v>45607</v>
      </c>
      <c r="B91" s="16" t="s">
        <v>139</v>
      </c>
      <c r="C91" s="11">
        <v>3500</v>
      </c>
      <c r="D91" s="7" t="s">
        <v>12</v>
      </c>
      <c r="E91" s="6">
        <f t="shared" si="9"/>
        <v>45609</v>
      </c>
      <c r="F91" s="6">
        <f t="shared" si="16"/>
        <v>45637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3500</v>
      </c>
      <c r="M91" s="11">
        <v>4000</v>
      </c>
      <c r="N91" s="12">
        <f t="shared" si="10"/>
        <v>1.1428571428571428</v>
      </c>
      <c r="O91" s="9">
        <v>99.627283300000002</v>
      </c>
      <c r="P91" s="13">
        <f t="shared" si="11"/>
        <v>4.8099995286560526</v>
      </c>
      <c r="Q91" s="9">
        <v>99.623654999999999</v>
      </c>
      <c r="R91" s="13">
        <f t="shared" si="12"/>
        <v>4.8570005071299951</v>
      </c>
      <c r="S91" s="9">
        <v>99.635775899999999</v>
      </c>
      <c r="T91" s="13">
        <f t="shared" si="13"/>
        <v>4.6999998177505047</v>
      </c>
      <c r="U91" s="9">
        <f t="shared" si="17"/>
        <v>99.635775899999999</v>
      </c>
      <c r="V91" s="13">
        <f t="shared" si="17"/>
        <v>4.6999998177505047</v>
      </c>
      <c r="W91" s="9">
        <v>99.620335800000007</v>
      </c>
      <c r="X91" s="13">
        <f t="shared" si="15"/>
        <v>4.9000004044784324</v>
      </c>
    </row>
    <row r="92" spans="1:24" x14ac:dyDescent="0.25">
      <c r="A92" s="6">
        <v>45607</v>
      </c>
      <c r="B92" s="16" t="s">
        <v>142</v>
      </c>
      <c r="C92" s="11">
        <v>5500</v>
      </c>
      <c r="D92" s="7" t="s">
        <v>13</v>
      </c>
      <c r="E92" s="6">
        <f t="shared" si="9"/>
        <v>45609</v>
      </c>
      <c r="F92" s="6">
        <f t="shared" si="16"/>
        <v>45693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5500</v>
      </c>
      <c r="M92" s="11">
        <v>5850</v>
      </c>
      <c r="N92" s="12">
        <f t="shared" si="10"/>
        <v>1.0636363636363637</v>
      </c>
      <c r="O92" s="9">
        <v>98.888525900000005</v>
      </c>
      <c r="P92" s="13">
        <f t="shared" si="11"/>
        <v>4.8170001374966471</v>
      </c>
      <c r="Q92" s="9">
        <v>98.875293499999998</v>
      </c>
      <c r="R92" s="13">
        <f t="shared" si="12"/>
        <v>4.8750001579370519</v>
      </c>
      <c r="S92" s="9">
        <v>98.903816000000006</v>
      </c>
      <c r="T92" s="13">
        <f t="shared" si="13"/>
        <v>4.7500001704397352</v>
      </c>
      <c r="U92" s="9">
        <f t="shared" si="17"/>
        <v>98.903816000000006</v>
      </c>
      <c r="V92" s="13">
        <f t="shared" si="17"/>
        <v>4.7500001704397352</v>
      </c>
      <c r="W92" s="9">
        <v>98.862748800000006</v>
      </c>
      <c r="X92" s="13">
        <f t="shared" si="15"/>
        <v>4.9300002007284762</v>
      </c>
    </row>
    <row r="93" spans="1:24" x14ac:dyDescent="0.25">
      <c r="A93" s="6">
        <v>45607</v>
      </c>
      <c r="B93" s="16" t="s">
        <v>143</v>
      </c>
      <c r="C93" s="11">
        <v>8000</v>
      </c>
      <c r="D93" s="7" t="s">
        <v>13</v>
      </c>
      <c r="E93" s="6">
        <f t="shared" si="9"/>
        <v>45609</v>
      </c>
      <c r="F93" s="6">
        <f t="shared" si="16"/>
        <v>45777</v>
      </c>
      <c r="G93" s="9">
        <v>168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8000</v>
      </c>
      <c r="M93" s="11">
        <v>8200</v>
      </c>
      <c r="N93" s="12">
        <f>M93/L93</f>
        <v>1.0249999999999999</v>
      </c>
      <c r="O93" s="9">
        <v>97.826044400000001</v>
      </c>
      <c r="P93" s="13">
        <f t="shared" si="11"/>
        <v>4.762000052528224</v>
      </c>
      <c r="Q93" s="9">
        <v>97.759992699999998</v>
      </c>
      <c r="R93" s="13">
        <f t="shared" si="12"/>
        <v>4.9100000013166412</v>
      </c>
      <c r="S93" s="9">
        <v>97.898446699999994</v>
      </c>
      <c r="T93" s="13">
        <f t="shared" si="13"/>
        <v>4.5999999507653202</v>
      </c>
      <c r="U93" s="9">
        <f t="shared" si="17"/>
        <v>97.898446699999994</v>
      </c>
      <c r="V93" s="13">
        <f t="shared" si="17"/>
        <v>4.5999999507653202</v>
      </c>
      <c r="W93" s="9">
        <v>97.759992699999998</v>
      </c>
      <c r="X93" s="13">
        <f t="shared" si="15"/>
        <v>4.9100000013166412</v>
      </c>
    </row>
    <row r="94" spans="1:24" x14ac:dyDescent="0.25">
      <c r="A94" s="6">
        <v>45607</v>
      </c>
      <c r="B94" s="16" t="s">
        <v>144</v>
      </c>
      <c r="C94" s="11">
        <v>16500</v>
      </c>
      <c r="D94" s="7" t="s">
        <v>13</v>
      </c>
      <c r="E94" s="6">
        <f t="shared" si="9"/>
        <v>45609</v>
      </c>
      <c r="F94" s="6">
        <f t="shared" si="16"/>
        <v>45945</v>
      </c>
      <c r="G94" s="9">
        <v>336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16500</v>
      </c>
      <c r="M94" s="11">
        <v>25245</v>
      </c>
      <c r="N94" s="12">
        <f t="shared" si="10"/>
        <v>1.53</v>
      </c>
      <c r="O94" s="9">
        <v>95.825092400000003</v>
      </c>
      <c r="P94" s="13">
        <f t="shared" si="11"/>
        <v>4.6679999712833906</v>
      </c>
      <c r="Q94" s="9">
        <v>95.746310600000001</v>
      </c>
      <c r="R94" s="13">
        <f t="shared" si="12"/>
        <v>4.7599999713648034</v>
      </c>
      <c r="S94" s="9">
        <v>95.995085099999997</v>
      </c>
      <c r="T94" s="13">
        <f t="shared" si="13"/>
        <v>4.4699999437783751</v>
      </c>
      <c r="U94" s="9">
        <f t="shared" si="17"/>
        <v>95.995085099999997</v>
      </c>
      <c r="V94" s="13">
        <f t="shared" si="17"/>
        <v>4.4699999437783751</v>
      </c>
      <c r="W94" s="9">
        <v>95.576344500000005</v>
      </c>
      <c r="X94" s="13">
        <f t="shared" si="15"/>
        <v>4.9589999676720611</v>
      </c>
    </row>
    <row r="95" spans="1:24" x14ac:dyDescent="0.25">
      <c r="A95" s="6">
        <v>45621</v>
      </c>
      <c r="B95" s="16" t="s">
        <v>145</v>
      </c>
      <c r="C95" s="11">
        <v>2500</v>
      </c>
      <c r="D95" s="7" t="s">
        <v>146</v>
      </c>
      <c r="E95" s="6">
        <f t="shared" si="9"/>
        <v>45623</v>
      </c>
      <c r="F95" s="6">
        <f t="shared" si="16"/>
        <v>45651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2500</v>
      </c>
      <c r="M95" s="11">
        <v>2700</v>
      </c>
      <c r="N95" s="12">
        <f t="shared" si="10"/>
        <v>1.08</v>
      </c>
      <c r="O95" s="9">
        <v>99.630062499999994</v>
      </c>
      <c r="P95" s="13">
        <f t="shared" si="11"/>
        <v>4.7740001023429679</v>
      </c>
      <c r="Q95" s="9">
        <v>99.626511300000004</v>
      </c>
      <c r="R95" s="13">
        <f t="shared" si="12"/>
        <v>4.8199997257442027</v>
      </c>
      <c r="S95" s="9">
        <v>99.634231700000001</v>
      </c>
      <c r="T95" s="13">
        <f t="shared" si="13"/>
        <v>4.7199995478203451</v>
      </c>
      <c r="U95" s="9">
        <f t="shared" si="17"/>
        <v>99.634231700000001</v>
      </c>
      <c r="V95" s="13">
        <f t="shared" si="17"/>
        <v>4.7199995478203451</v>
      </c>
      <c r="W95" s="9">
        <v>99.616476599999999</v>
      </c>
      <c r="X95" s="13">
        <f t="shared" si="15"/>
        <v>4.9499995494291156</v>
      </c>
    </row>
    <row r="96" spans="1:24" x14ac:dyDescent="0.25">
      <c r="A96" s="6">
        <v>45621</v>
      </c>
      <c r="B96" s="16" t="s">
        <v>142</v>
      </c>
      <c r="C96" s="11">
        <v>3000</v>
      </c>
      <c r="D96" s="7" t="s">
        <v>12</v>
      </c>
      <c r="E96" s="6">
        <f t="shared" si="9"/>
        <v>45623</v>
      </c>
      <c r="F96" s="6">
        <f t="shared" si="16"/>
        <v>45693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3000</v>
      </c>
      <c r="M96" s="11">
        <v>3525</v>
      </c>
      <c r="N96" s="12">
        <f t="shared" si="10"/>
        <v>1.175</v>
      </c>
      <c r="O96" s="9">
        <v>99.076633299999997</v>
      </c>
      <c r="P96" s="13">
        <f t="shared" si="11"/>
        <v>4.7929999944512067</v>
      </c>
      <c r="Q96" s="9">
        <v>99.065754900000002</v>
      </c>
      <c r="R96" s="13">
        <f t="shared" si="12"/>
        <v>4.8499999728102576</v>
      </c>
      <c r="S96" s="9">
        <v>99.084841400000002</v>
      </c>
      <c r="T96" s="13">
        <f t="shared" si="13"/>
        <v>4.7499999761387652</v>
      </c>
      <c r="U96" s="9">
        <f t="shared" si="17"/>
        <v>99.084841400000002</v>
      </c>
      <c r="V96" s="13">
        <f t="shared" si="17"/>
        <v>4.7499999761387652</v>
      </c>
      <c r="W96" s="9">
        <v>99.061938499999997</v>
      </c>
      <c r="X96" s="13">
        <f t="shared" si="15"/>
        <v>4.8699998796352082</v>
      </c>
    </row>
    <row r="97" spans="1:24" x14ac:dyDescent="0.25">
      <c r="A97" s="6">
        <v>45621</v>
      </c>
      <c r="B97" s="16" t="s">
        <v>143</v>
      </c>
      <c r="C97" s="11">
        <v>5200</v>
      </c>
      <c r="D97" s="7" t="s">
        <v>12</v>
      </c>
      <c r="E97" s="6">
        <f t="shared" si="9"/>
        <v>45623</v>
      </c>
      <c r="F97" s="6">
        <f t="shared" si="16"/>
        <v>45777</v>
      </c>
      <c r="G97" s="9">
        <v>154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5200</v>
      </c>
      <c r="M97" s="11">
        <v>6195</v>
      </c>
      <c r="N97" s="12">
        <f t="shared" si="10"/>
        <v>1.1913461538461538</v>
      </c>
      <c r="O97" s="9">
        <v>97.991676900000002</v>
      </c>
      <c r="P97" s="13">
        <f t="shared" si="11"/>
        <v>4.7910000331132911</v>
      </c>
      <c r="Q97" s="9">
        <v>97.955132199999994</v>
      </c>
      <c r="R97" s="13">
        <f t="shared" si="12"/>
        <v>4.8799999899938422</v>
      </c>
      <c r="S97" s="9">
        <v>98.008521299999998</v>
      </c>
      <c r="T97" s="13">
        <f t="shared" si="13"/>
        <v>4.7499999913239765</v>
      </c>
      <c r="U97" s="9">
        <f t="shared" si="17"/>
        <v>98.008521299999998</v>
      </c>
      <c r="V97" s="13">
        <f t="shared" si="17"/>
        <v>4.7499999913239765</v>
      </c>
      <c r="W97" s="9">
        <v>97.926408300000006</v>
      </c>
      <c r="X97" s="13">
        <f t="shared" si="15"/>
        <v>4.9500000101394583</v>
      </c>
    </row>
    <row r="98" spans="1:24" x14ac:dyDescent="0.25">
      <c r="A98" s="6">
        <v>45621</v>
      </c>
      <c r="B98" s="16" t="s">
        <v>144</v>
      </c>
      <c r="C98" s="11">
        <v>14000</v>
      </c>
      <c r="D98" s="7" t="s">
        <v>12</v>
      </c>
      <c r="E98" s="6">
        <f t="shared" si="9"/>
        <v>45623</v>
      </c>
      <c r="F98" s="6">
        <f t="shared" si="16"/>
        <v>45945</v>
      </c>
      <c r="G98" s="9">
        <v>322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14000</v>
      </c>
      <c r="M98" s="11">
        <v>18155</v>
      </c>
      <c r="N98" s="12">
        <f t="shared" si="10"/>
        <v>1.2967857142857142</v>
      </c>
      <c r="O98" s="9">
        <v>95.927831600000005</v>
      </c>
      <c r="P98" s="13">
        <f t="shared" si="11"/>
        <v>4.7459999681081628</v>
      </c>
      <c r="Q98" s="9">
        <v>95.869428400000004</v>
      </c>
      <c r="R98" s="13">
        <f t="shared" si="12"/>
        <v>4.8169999939714288</v>
      </c>
      <c r="S98" s="9">
        <v>96.031651999999994</v>
      </c>
      <c r="T98" s="13">
        <f t="shared" si="13"/>
        <v>4.6200000394124778</v>
      </c>
      <c r="U98" s="9">
        <f t="shared" si="17"/>
        <v>96.031651999999994</v>
      </c>
      <c r="V98" s="13">
        <f t="shared" si="17"/>
        <v>4.6200000394124778</v>
      </c>
      <c r="W98" s="9">
        <v>95.761036599999997</v>
      </c>
      <c r="X98" s="13">
        <f t="shared" si="15"/>
        <v>4.9490000394695377</v>
      </c>
    </row>
    <row r="99" spans="1:24" x14ac:dyDescent="0.25">
      <c r="A99" s="6">
        <v>45635</v>
      </c>
      <c r="B99" s="16" t="s">
        <v>135</v>
      </c>
      <c r="C99" s="11">
        <v>3500</v>
      </c>
      <c r="D99" s="7" t="s">
        <v>12</v>
      </c>
      <c r="E99" s="6">
        <f t="shared" si="9"/>
        <v>45637</v>
      </c>
      <c r="F99" s="6">
        <f t="shared" si="16"/>
        <v>45665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2870</v>
      </c>
      <c r="M99" s="11">
        <v>2870</v>
      </c>
      <c r="N99" s="12">
        <f t="shared" si="10"/>
        <v>1</v>
      </c>
      <c r="O99" s="9">
        <v>99.635389799999999</v>
      </c>
      <c r="P99" s="13">
        <f t="shared" si="11"/>
        <v>4.7050003397200992</v>
      </c>
      <c r="Q99" s="9">
        <v>99.626511300000004</v>
      </c>
      <c r="R99" s="13">
        <f t="shared" si="12"/>
        <v>4.8199997257442027</v>
      </c>
      <c r="S99" s="9">
        <v>99.639636600000003</v>
      </c>
      <c r="T99" s="13">
        <f t="shared" si="13"/>
        <v>4.6500006146004722</v>
      </c>
      <c r="U99" s="9">
        <f t="shared" si="17"/>
        <v>99.639636600000003</v>
      </c>
      <c r="V99" s="13">
        <f t="shared" si="17"/>
        <v>4.6500006146004722</v>
      </c>
      <c r="W99" s="9">
        <v>99.626511300000004</v>
      </c>
      <c r="X99" s="13">
        <f t="shared" si="15"/>
        <v>4.8199997257442027</v>
      </c>
    </row>
    <row r="100" spans="1:24" x14ac:dyDescent="0.25">
      <c r="A100" s="6">
        <v>45635</v>
      </c>
      <c r="B100" s="16" t="s">
        <v>142</v>
      </c>
      <c r="C100" s="11">
        <v>3000</v>
      </c>
      <c r="D100" s="7" t="s">
        <v>12</v>
      </c>
      <c r="E100" s="6">
        <f t="shared" si="9"/>
        <v>45637</v>
      </c>
      <c r="F100" s="6">
        <f t="shared" si="16"/>
        <v>45693</v>
      </c>
      <c r="G100" s="9">
        <v>56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3000</v>
      </c>
      <c r="M100" s="11">
        <v>3100</v>
      </c>
      <c r="N100" s="12">
        <f t="shared" si="10"/>
        <v>1.0333333333333334</v>
      </c>
      <c r="O100" s="9">
        <v>99.269289799999996</v>
      </c>
      <c r="P100" s="13">
        <f t="shared" si="11"/>
        <v>4.731999920367862</v>
      </c>
      <c r="Q100" s="9">
        <v>99.257334599999993</v>
      </c>
      <c r="R100" s="13">
        <f t="shared" si="12"/>
        <v>4.8099997755013417</v>
      </c>
      <c r="S100" s="9">
        <v>99.280941200000001</v>
      </c>
      <c r="T100" s="13">
        <f t="shared" si="13"/>
        <v>4.6560002365719422</v>
      </c>
      <c r="U100" s="9">
        <f t="shared" si="17"/>
        <v>99.280941200000001</v>
      </c>
      <c r="V100" s="13">
        <f t="shared" si="17"/>
        <v>4.6560002365719422</v>
      </c>
      <c r="W100" s="9">
        <v>99.251204799999996</v>
      </c>
      <c r="X100" s="13">
        <f t="shared" si="15"/>
        <v>4.8499999957395499</v>
      </c>
    </row>
    <row r="101" spans="1:24" x14ac:dyDescent="0.25">
      <c r="A101" s="6">
        <v>45635</v>
      </c>
      <c r="B101" s="16" t="s">
        <v>143</v>
      </c>
      <c r="C101" s="11">
        <v>8500</v>
      </c>
      <c r="D101" s="7" t="s">
        <v>12</v>
      </c>
      <c r="E101" s="6">
        <f t="shared" si="9"/>
        <v>45637</v>
      </c>
      <c r="F101" s="6">
        <f t="shared" si="16"/>
        <v>45777</v>
      </c>
      <c r="G101" s="9">
        <v>140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8050</v>
      </c>
      <c r="M101" s="11">
        <v>8050</v>
      </c>
      <c r="N101" s="12">
        <f t="shared" si="10"/>
        <v>1</v>
      </c>
      <c r="O101" s="9">
        <v>98.201654899999994</v>
      </c>
      <c r="P101" s="13">
        <f t="shared" si="11"/>
        <v>4.7090000429601595</v>
      </c>
      <c r="Q101" s="9">
        <v>98.096385100000006</v>
      </c>
      <c r="R101" s="13">
        <f t="shared" si="12"/>
        <v>4.990000128819351</v>
      </c>
      <c r="S101" s="9">
        <v>98.232041499999994</v>
      </c>
      <c r="T101" s="13">
        <f t="shared" si="13"/>
        <v>4.6280001215285909</v>
      </c>
      <c r="U101" s="9">
        <f t="shared" si="17"/>
        <v>98.232041499999994</v>
      </c>
      <c r="V101" s="13">
        <f t="shared" si="17"/>
        <v>4.6280001215285909</v>
      </c>
      <c r="W101" s="9">
        <v>98.096385100000006</v>
      </c>
      <c r="X101" s="13">
        <f t="shared" si="15"/>
        <v>4.990000128819351</v>
      </c>
    </row>
    <row r="102" spans="1:24" x14ac:dyDescent="0.25">
      <c r="A102" s="6">
        <v>45635</v>
      </c>
      <c r="B102" s="16" t="s">
        <v>144</v>
      </c>
      <c r="C102" s="11">
        <v>16125</v>
      </c>
      <c r="D102" s="7" t="s">
        <v>12</v>
      </c>
      <c r="E102" s="6">
        <f t="shared" si="9"/>
        <v>45637</v>
      </c>
      <c r="F102" s="6">
        <f t="shared" si="16"/>
        <v>45945</v>
      </c>
      <c r="G102" s="9">
        <v>308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16125</v>
      </c>
      <c r="M102" s="11">
        <v>16245</v>
      </c>
      <c r="N102" s="12">
        <f t="shared" si="10"/>
        <v>1.0074418604651163</v>
      </c>
      <c r="O102" s="9">
        <v>96.177047799999997</v>
      </c>
      <c r="P102" s="13">
        <f t="shared" si="11"/>
        <v>4.6460000494127165</v>
      </c>
      <c r="Q102" s="9">
        <v>96.055327899999995</v>
      </c>
      <c r="R102" s="13">
        <f t="shared" si="12"/>
        <v>4.7999999605422277</v>
      </c>
      <c r="S102" s="9">
        <v>96.245155699999998</v>
      </c>
      <c r="T102" s="13">
        <f t="shared" si="13"/>
        <v>4.5599999501565094</v>
      </c>
      <c r="U102" s="9">
        <f t="shared" si="17"/>
        <v>96.245155699999998</v>
      </c>
      <c r="V102" s="13">
        <f t="shared" si="17"/>
        <v>4.5599999501565094</v>
      </c>
      <c r="W102" s="9">
        <v>96.015874600000004</v>
      </c>
      <c r="X102" s="13">
        <f t="shared" si="15"/>
        <v>4.8500000311947833</v>
      </c>
    </row>
    <row r="103" spans="1:24" x14ac:dyDescent="0.25">
      <c r="A103" s="6"/>
      <c r="B103" s="16"/>
      <c r="C103" s="11"/>
      <c r="D103" s="7"/>
      <c r="E103" s="6"/>
      <c r="F103" s="6"/>
      <c r="G103" s="9"/>
      <c r="H103" s="9"/>
      <c r="I103" s="9"/>
      <c r="J103" s="9"/>
      <c r="K103" s="9"/>
      <c r="L103" s="11"/>
      <c r="M103" s="11"/>
      <c r="N103" s="12"/>
      <c r="O103" s="9"/>
      <c r="P103" s="13"/>
      <c r="Q103" s="9"/>
      <c r="R103" s="13"/>
      <c r="S103" s="9"/>
      <c r="T103" s="13"/>
      <c r="U103" s="9"/>
      <c r="V103" s="13"/>
      <c r="W103" s="9"/>
      <c r="X103" s="13"/>
    </row>
    <row r="104" spans="1:24" x14ac:dyDescent="0.25">
      <c r="A104" s="6"/>
      <c r="B104" s="16"/>
      <c r="C104" s="11"/>
      <c r="D104" s="7"/>
      <c r="E104" s="6"/>
      <c r="F104" s="6"/>
      <c r="G104" s="9"/>
      <c r="H104" s="9"/>
      <c r="I104" s="9"/>
      <c r="J104" s="9"/>
      <c r="K104" s="9"/>
      <c r="L104" s="11"/>
      <c r="M104" s="11"/>
      <c r="N104" s="12"/>
      <c r="O104" s="9"/>
      <c r="P104" s="13"/>
      <c r="Q104" s="9"/>
      <c r="R104" s="13"/>
      <c r="S104" s="9"/>
      <c r="T104" s="13"/>
      <c r="U104" s="9"/>
      <c r="V104" s="13"/>
      <c r="W104" s="9"/>
      <c r="X104" s="13"/>
    </row>
    <row r="105" spans="1:24" x14ac:dyDescent="0.25">
      <c r="A105" s="6"/>
      <c r="B105" s="16"/>
      <c r="C105" s="11"/>
      <c r="D105" s="7"/>
      <c r="E105" s="6"/>
      <c r="F105" s="6"/>
      <c r="G105" s="9"/>
      <c r="H105" s="9"/>
      <c r="I105" s="9"/>
      <c r="J105" s="9"/>
      <c r="K105" s="9"/>
      <c r="L105" s="11"/>
      <c r="M105" s="11"/>
      <c r="N105" s="12"/>
      <c r="O105" s="9"/>
      <c r="P105" s="13"/>
      <c r="Q105" s="9"/>
      <c r="R105" s="13"/>
      <c r="S105" s="9"/>
      <c r="T105" s="13"/>
      <c r="U105" s="9"/>
      <c r="V105" s="13"/>
      <c r="W105" s="9"/>
      <c r="X105" s="13"/>
    </row>
    <row r="106" spans="1:24" x14ac:dyDescent="0.25">
      <c r="A106" s="6"/>
      <c r="B106" s="16"/>
      <c r="C106" s="11"/>
      <c r="D106" s="7"/>
      <c r="E106" s="6"/>
      <c r="F106" s="6"/>
      <c r="G106" s="9"/>
      <c r="H106" s="9"/>
      <c r="I106" s="9"/>
      <c r="J106" s="9"/>
      <c r="K106" s="9"/>
      <c r="L106" s="11"/>
      <c r="M106" s="11"/>
      <c r="N106" s="12"/>
      <c r="O106" s="9"/>
      <c r="P106" s="13"/>
      <c r="Q106" s="9"/>
      <c r="R106" s="13"/>
      <c r="S106" s="9"/>
      <c r="T106" s="13"/>
      <c r="U106" s="9"/>
      <c r="V106" s="13"/>
      <c r="W106" s="9"/>
      <c r="X106" s="13"/>
    </row>
    <row r="107" spans="1:24" x14ac:dyDescent="0.25">
      <c r="A107" s="6"/>
      <c r="B107" s="16"/>
      <c r="C107" s="11"/>
      <c r="D107" s="7"/>
      <c r="E107" s="6"/>
      <c r="F107" s="6"/>
      <c r="G107" s="9"/>
      <c r="H107" s="9"/>
      <c r="I107" s="9"/>
      <c r="J107" s="9"/>
      <c r="K107" s="9"/>
      <c r="L107" s="11"/>
      <c r="M107" s="11"/>
      <c r="N107" s="12"/>
      <c r="O107" s="9"/>
      <c r="P107" s="13"/>
      <c r="Q107" s="9"/>
      <c r="R107" s="13"/>
      <c r="S107" s="9"/>
      <c r="T107" s="13"/>
      <c r="U107" s="9"/>
      <c r="V107" s="13"/>
      <c r="W107" s="9"/>
      <c r="X107" s="13"/>
    </row>
    <row r="108" spans="1:24" x14ac:dyDescent="0.25">
      <c r="A108" s="6"/>
      <c r="B108" s="16"/>
      <c r="C108" s="11"/>
      <c r="D108" s="7"/>
      <c r="E108" s="6"/>
      <c r="F108" s="6"/>
      <c r="G108" s="9"/>
      <c r="H108" s="9"/>
      <c r="I108" s="9"/>
      <c r="J108" s="9"/>
      <c r="K108" s="9"/>
      <c r="L108" s="11"/>
      <c r="M108" s="11"/>
      <c r="N108" s="12"/>
      <c r="O108" s="9"/>
      <c r="P108" s="13"/>
      <c r="Q108" s="9"/>
      <c r="R108" s="13"/>
      <c r="S108" s="9"/>
      <c r="T108" s="13"/>
      <c r="U108" s="9"/>
      <c r="V108" s="13"/>
      <c r="W108" s="9"/>
      <c r="X108" s="13"/>
    </row>
    <row r="109" spans="1:24" x14ac:dyDescent="0.25">
      <c r="A109" s="6"/>
      <c r="B109" s="16"/>
      <c r="C109" s="11"/>
      <c r="D109" s="7"/>
      <c r="E109" s="6"/>
      <c r="F109" s="6"/>
      <c r="G109" s="9"/>
      <c r="H109" s="9"/>
      <c r="I109" s="9"/>
      <c r="J109" s="9"/>
      <c r="K109" s="9"/>
      <c r="L109" s="11"/>
      <c r="M109" s="11"/>
      <c r="N109" s="12"/>
      <c r="O109" s="9"/>
      <c r="P109" s="13"/>
      <c r="Q109" s="9"/>
      <c r="R109" s="13"/>
      <c r="S109" s="9"/>
      <c r="T109" s="13"/>
      <c r="U109" s="9"/>
      <c r="V109" s="13"/>
      <c r="W109" s="9"/>
      <c r="X109" s="13"/>
    </row>
    <row r="110" spans="1:24" x14ac:dyDescent="0.25">
      <c r="A110" s="6"/>
      <c r="B110" s="16"/>
      <c r="C110" s="11"/>
      <c r="D110" s="7"/>
      <c r="E110" s="6"/>
      <c r="F110" s="6"/>
      <c r="G110" s="9"/>
      <c r="H110" s="9"/>
      <c r="I110" s="9"/>
      <c r="J110" s="9"/>
      <c r="K110" s="9"/>
      <c r="L110" s="11"/>
      <c r="M110" s="11"/>
      <c r="N110" s="12"/>
      <c r="O110" s="9"/>
      <c r="P110" s="13"/>
      <c r="Q110" s="9"/>
      <c r="R110" s="13"/>
      <c r="S110" s="9"/>
      <c r="T110" s="13"/>
      <c r="U110" s="9"/>
      <c r="V110" s="13"/>
      <c r="W110" s="9"/>
      <c r="X110" s="13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64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>T85</f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>T86</f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4" si="13">100*((100-O88)/O88)*360/G88</f>
        <v>4.1500001496206176</v>
      </c>
      <c r="Q88" s="9">
        <v>99.018070800000004</v>
      </c>
      <c r="R88" s="13">
        <f t="shared" ref="R88:R94" si="14">100*((100-Q88)/Q88)*360/G88</f>
        <v>4.2499999909107329</v>
      </c>
      <c r="S88" s="9">
        <v>99.063846600000005</v>
      </c>
      <c r="T88" s="13">
        <f t="shared" ref="T88:T110" si="15">100*((100-S88)/S88)*360/G88</f>
        <v>4.0500002147099927</v>
      </c>
      <c r="U88" s="9">
        <v>99.063846600000005</v>
      </c>
      <c r="V88" s="13">
        <f t="shared" ref="V88:V94" si="16">T88</f>
        <v>4.0500002147099927</v>
      </c>
      <c r="W88" s="9">
        <v>98.983766700000004</v>
      </c>
      <c r="X88" s="13">
        <f t="shared" ref="X88:X110" si="17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3"/>
        <v>4.5149999984867533</v>
      </c>
      <c r="Q89" s="9">
        <v>98.223786500000003</v>
      </c>
      <c r="R89" s="13">
        <f t="shared" si="14"/>
        <v>4.650000071883948</v>
      </c>
      <c r="S89" s="9">
        <v>98.314292199999997</v>
      </c>
      <c r="T89" s="13">
        <f t="shared" si="15"/>
        <v>4.4090000578776554</v>
      </c>
      <c r="U89" s="9">
        <v>98.314292199999997</v>
      </c>
      <c r="V89" s="13">
        <f t="shared" si="16"/>
        <v>4.4090000578776554</v>
      </c>
      <c r="W89" s="9">
        <v>98.167539300000001</v>
      </c>
      <c r="X89" s="13">
        <f t="shared" si="17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3"/>
        <v>4.9709999464531514</v>
      </c>
      <c r="Q90" s="9">
        <v>95.858385200000001</v>
      </c>
      <c r="R90" s="13">
        <f t="shared" si="14"/>
        <v>5.0500000155776323</v>
      </c>
      <c r="S90" s="9">
        <v>96.134331700000004</v>
      </c>
      <c r="T90" s="13">
        <f t="shared" si="15"/>
        <v>4.700000007804281</v>
      </c>
      <c r="U90" s="9">
        <v>96.134331700000004</v>
      </c>
      <c r="V90" s="13">
        <f t="shared" si="16"/>
        <v>4.700000007804281</v>
      </c>
      <c r="W90" s="9">
        <v>95.740606799999995</v>
      </c>
      <c r="X90" s="13">
        <f t="shared" si="17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3"/>
        <v>3.9600003513589184</v>
      </c>
      <c r="Q91" s="9">
        <v>99.689853799999995</v>
      </c>
      <c r="R91" s="13">
        <f t="shared" si="14"/>
        <v>3.9999998475271821</v>
      </c>
      <c r="S91" s="9">
        <v>99.701449499999995</v>
      </c>
      <c r="T91" s="13">
        <f t="shared" si="15"/>
        <v>3.8500006246864928</v>
      </c>
      <c r="U91" s="9">
        <v>99.701449499999995</v>
      </c>
      <c r="V91" s="13">
        <f t="shared" si="16"/>
        <v>3.8500006246864928</v>
      </c>
      <c r="W91" s="9">
        <v>99.658944899999995</v>
      </c>
      <c r="X91" s="13">
        <f t="shared" si="17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3"/>
        <v>4.2390002083808094</v>
      </c>
      <c r="Q92" s="9">
        <v>99.176559100000006</v>
      </c>
      <c r="R92" s="13">
        <f t="shared" si="14"/>
        <v>4.269999839393182</v>
      </c>
      <c r="S92" s="9">
        <v>99.188226999999998</v>
      </c>
      <c r="T92" s="13">
        <f t="shared" si="15"/>
        <v>4.2090000977924369</v>
      </c>
      <c r="U92" s="9">
        <v>99.188226999999998</v>
      </c>
      <c r="V92" s="13">
        <f t="shared" si="16"/>
        <v>4.2090000977924369</v>
      </c>
      <c r="W92" s="9">
        <v>99.037138900000002</v>
      </c>
      <c r="X92" s="13">
        <f t="shared" si="17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 t="shared" si="13"/>
        <v>4.5539999764957955</v>
      </c>
      <c r="Q93" s="9">
        <v>98.381622300000004</v>
      </c>
      <c r="R93" s="13">
        <f t="shared" si="14"/>
        <v>4.7000000382330294</v>
      </c>
      <c r="S93" s="9">
        <v>98.449760800000007</v>
      </c>
      <c r="T93" s="13">
        <f t="shared" si="15"/>
        <v>4.4990001206207468</v>
      </c>
      <c r="U93" s="9">
        <v>98.449760800000007</v>
      </c>
      <c r="V93" s="13">
        <f t="shared" si="16"/>
        <v>4.4990001206207468</v>
      </c>
      <c r="W93" s="9">
        <v>98.313916300000002</v>
      </c>
      <c r="X93" s="13">
        <f t="shared" si="17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 t="shared" si="13"/>
        <v>4.9510000452597138</v>
      </c>
      <c r="Q94" s="9">
        <v>96.076861500000007</v>
      </c>
      <c r="R94" s="13">
        <f t="shared" si="14"/>
        <v>4.9999999856619803</v>
      </c>
      <c r="S94" s="9">
        <v>96.190071599999996</v>
      </c>
      <c r="T94" s="13">
        <f t="shared" si="15"/>
        <v>4.8499999754440326</v>
      </c>
      <c r="U94" s="9">
        <v>96.190071599999996</v>
      </c>
      <c r="V94" s="13">
        <f t="shared" si="16"/>
        <v>4.8499999754440326</v>
      </c>
      <c r="W94" s="9">
        <v>95.813738099999995</v>
      </c>
      <c r="X94" s="13">
        <f t="shared" si="17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8">100*((100-O95)/O95)*360/G95</f>
        <v>3.967000310472959</v>
      </c>
      <c r="Q95" s="9">
        <v>99.690626800000004</v>
      </c>
      <c r="R95" s="13">
        <f t="shared" ref="R95:R110" si="19">100*((100-Q95)/Q95)*360/G95</f>
        <v>3.9899994174491202</v>
      </c>
      <c r="S95" s="9">
        <v>99.694569099999995</v>
      </c>
      <c r="T95" s="13">
        <f t="shared" si="15"/>
        <v>3.9389996363260003</v>
      </c>
      <c r="U95" s="9">
        <v>99.694569099999995</v>
      </c>
      <c r="V95" s="13">
        <f t="shared" ref="V95:V110" si="20">T95</f>
        <v>3.9389996363260003</v>
      </c>
      <c r="W95" s="9">
        <v>99.666670400000001</v>
      </c>
      <c r="X95" s="13">
        <f t="shared" si="17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8"/>
        <v>4.2399998449152534</v>
      </c>
      <c r="Q96" s="9">
        <v>99.335555499999998</v>
      </c>
      <c r="R96" s="13">
        <f t="shared" si="19"/>
        <v>4.3000000423528517</v>
      </c>
      <c r="S96" s="9">
        <v>99.350907399999997</v>
      </c>
      <c r="T96" s="13">
        <f t="shared" si="15"/>
        <v>4.2000000322666029</v>
      </c>
      <c r="U96" s="9">
        <v>99.350907399999997</v>
      </c>
      <c r="V96" s="13">
        <f t="shared" si="20"/>
        <v>4.2000000322666029</v>
      </c>
      <c r="W96" s="9">
        <v>99.243543700000004</v>
      </c>
      <c r="X96" s="13">
        <f t="shared" si="17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8"/>
        <v>4.5650001242426876</v>
      </c>
      <c r="Q97" s="9">
        <v>98.573963300000003</v>
      </c>
      <c r="R97" s="13">
        <f t="shared" si="19"/>
        <v>4.6500001008452241</v>
      </c>
      <c r="S97" s="9">
        <v>98.619329399999998</v>
      </c>
      <c r="T97" s="13">
        <f t="shared" si="15"/>
        <v>4.4999999621922919</v>
      </c>
      <c r="U97" s="9">
        <v>98.619329399999998</v>
      </c>
      <c r="V97" s="13">
        <f t="shared" si="20"/>
        <v>4.4999999621922919</v>
      </c>
      <c r="W97" s="9">
        <v>98.392915700000003</v>
      </c>
      <c r="X97" s="13">
        <f t="shared" si="17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8"/>
        <v>4.9290000294724381</v>
      </c>
      <c r="Q98" s="9">
        <v>96.185394099999996</v>
      </c>
      <c r="R98" s="13">
        <f t="shared" si="19"/>
        <v>5.0990000570159388</v>
      </c>
      <c r="S98" s="9">
        <v>96.473362600000002</v>
      </c>
      <c r="T98" s="13">
        <f t="shared" si="15"/>
        <v>4.7000000451049724</v>
      </c>
      <c r="U98" s="9">
        <v>96.473362600000002</v>
      </c>
      <c r="V98" s="13">
        <f t="shared" si="20"/>
        <v>4.7000000451049724</v>
      </c>
      <c r="W98" s="9">
        <v>95.719223600000007</v>
      </c>
      <c r="X98" s="13">
        <f t="shared" si="17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8"/>
        <v>4.1769994835308317</v>
      </c>
      <c r="Q99" s="9">
        <v>99.671306200000004</v>
      </c>
      <c r="R99" s="13">
        <f t="shared" si="19"/>
        <v>4.2399997591855536</v>
      </c>
      <c r="S99" s="9">
        <v>99.691399700000005</v>
      </c>
      <c r="T99" s="13">
        <f t="shared" si="15"/>
        <v>3.980000436143015</v>
      </c>
      <c r="U99" s="9">
        <v>99.691399700000005</v>
      </c>
      <c r="V99" s="13">
        <f t="shared" si="20"/>
        <v>3.980000436143015</v>
      </c>
      <c r="W99" s="9">
        <v>99.631915399999997</v>
      </c>
      <c r="X99" s="13">
        <f t="shared" si="17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8"/>
        <v>4.645000102135552</v>
      </c>
      <c r="Q100" s="9">
        <v>98.736718499999995</v>
      </c>
      <c r="R100" s="13">
        <f t="shared" si="19"/>
        <v>4.7000001507720413</v>
      </c>
      <c r="S100" s="9">
        <v>98.763264500000005</v>
      </c>
      <c r="T100" s="13">
        <f t="shared" si="15"/>
        <v>4.5999998309087688</v>
      </c>
      <c r="U100" s="9">
        <v>98.763264500000005</v>
      </c>
      <c r="V100" s="13">
        <f t="shared" si="20"/>
        <v>4.5999998309087688</v>
      </c>
      <c r="W100" s="9">
        <v>98.7287575</v>
      </c>
      <c r="X100" s="13">
        <f t="shared" si="17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8"/>
        <v>4.8570000591932319</v>
      </c>
      <c r="Q101" s="9">
        <v>97.947744400000005</v>
      </c>
      <c r="R101" s="13">
        <f t="shared" si="19"/>
        <v>4.898000104815698</v>
      </c>
      <c r="S101" s="9">
        <v>97.987980100000001</v>
      </c>
      <c r="T101" s="13">
        <f t="shared" si="15"/>
        <v>4.8000001000705783</v>
      </c>
      <c r="U101" s="9">
        <v>97.987980100000001</v>
      </c>
      <c r="V101" s="13">
        <f t="shared" si="20"/>
        <v>4.8000001000705783</v>
      </c>
      <c r="W101" s="9">
        <v>97.864913799999997</v>
      </c>
      <c r="X101" s="13">
        <f t="shared" si="17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8"/>
        <v>5.0540000658810369</v>
      </c>
      <c r="Q102" s="9">
        <v>96.355477199999996</v>
      </c>
      <c r="R102" s="13">
        <f t="shared" si="19"/>
        <v>5.1189999940973321</v>
      </c>
      <c r="S102" s="9">
        <v>96.451614800000002</v>
      </c>
      <c r="T102" s="13">
        <f t="shared" si="15"/>
        <v>4.9789999312551307</v>
      </c>
      <c r="U102" s="9">
        <v>96.451614800000002</v>
      </c>
      <c r="V102" s="13">
        <f t="shared" si="20"/>
        <v>4.9789999312551307</v>
      </c>
      <c r="W102" s="9">
        <v>96.265693299999995</v>
      </c>
      <c r="X102" s="13">
        <f t="shared" si="17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8"/>
        <v>4.5159995329079532</v>
      </c>
      <c r="Q103" s="9">
        <v>99.643497699999998</v>
      </c>
      <c r="R103" s="13">
        <f t="shared" si="19"/>
        <v>4.6000001061785616</v>
      </c>
      <c r="S103" s="9">
        <v>99.655932399999998</v>
      </c>
      <c r="T103" s="13">
        <f t="shared" si="15"/>
        <v>4.4389994445672531</v>
      </c>
      <c r="U103" s="9">
        <v>99.655932399999998</v>
      </c>
      <c r="V103" s="13">
        <f t="shared" si="20"/>
        <v>4.4389994445672531</v>
      </c>
      <c r="W103" s="9">
        <v>99.636856899999998</v>
      </c>
      <c r="X103" s="13">
        <f t="shared" si="17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8"/>
        <v>4.7120001827612636</v>
      </c>
      <c r="Q104" s="9">
        <v>98.892405100000005</v>
      </c>
      <c r="R104" s="13">
        <f t="shared" si="19"/>
        <v>4.7999998391325036</v>
      </c>
      <c r="S104" s="9">
        <v>98.9268742</v>
      </c>
      <c r="T104" s="13">
        <f t="shared" si="15"/>
        <v>4.649000191930222</v>
      </c>
      <c r="U104" s="9">
        <v>98.9268742</v>
      </c>
      <c r="V104" s="13">
        <f t="shared" si="20"/>
        <v>4.649000191930222</v>
      </c>
      <c r="W104" s="9">
        <v>98.880996699999997</v>
      </c>
      <c r="X104" s="13">
        <f t="shared" si="17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8"/>
        <v>4.9170000111362482</v>
      </c>
      <c r="Q105" s="9">
        <v>98.0552378</v>
      </c>
      <c r="R105" s="13">
        <f t="shared" si="19"/>
        <v>5.0999999570795849</v>
      </c>
      <c r="S105" s="9">
        <v>98.145807599999998</v>
      </c>
      <c r="T105" s="13">
        <f t="shared" si="15"/>
        <v>4.857999980720237</v>
      </c>
      <c r="U105" s="9">
        <v>98.145807599999998</v>
      </c>
      <c r="V105" s="13">
        <f t="shared" si="20"/>
        <v>4.857999980720237</v>
      </c>
      <c r="W105" s="9">
        <v>98.0552378</v>
      </c>
      <c r="X105" s="13">
        <f t="shared" si="17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8"/>
        <v>5.1179999883306904</v>
      </c>
      <c r="Q106" s="9">
        <v>96.455268899999993</v>
      </c>
      <c r="R106" s="13">
        <f t="shared" si="19"/>
        <v>5.2499999524946448</v>
      </c>
      <c r="S106" s="9">
        <v>96.624892500000001</v>
      </c>
      <c r="T106" s="13">
        <f t="shared" si="15"/>
        <v>4.990000007355393</v>
      </c>
      <c r="U106" s="9">
        <v>96.624892500000001</v>
      </c>
      <c r="V106" s="13">
        <f t="shared" si="20"/>
        <v>4.990000007355393</v>
      </c>
      <c r="W106" s="9">
        <v>96.455268899999993</v>
      </c>
      <c r="X106" s="13">
        <f t="shared" si="17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8"/>
        <v>4.543999371959563</v>
      </c>
      <c r="Q107" s="9">
        <v>99.643497699999998</v>
      </c>
      <c r="R107" s="13">
        <f t="shared" si="19"/>
        <v>4.6000001061785616</v>
      </c>
      <c r="S107" s="9">
        <v>99.651993099999999</v>
      </c>
      <c r="T107" s="13">
        <f t="shared" si="15"/>
        <v>4.4899999381662612</v>
      </c>
      <c r="U107" s="9">
        <v>99.651993099999999</v>
      </c>
      <c r="V107" s="13">
        <f t="shared" si="20"/>
        <v>4.4899999381662612</v>
      </c>
      <c r="W107" s="9">
        <v>99.643497699999998</v>
      </c>
      <c r="X107" s="13">
        <f t="shared" si="17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8"/>
        <v>4.7489999873861874</v>
      </c>
      <c r="Q108" s="9">
        <v>99.076251600000006</v>
      </c>
      <c r="R108" s="13">
        <f t="shared" si="19"/>
        <v>4.7949997909921178</v>
      </c>
      <c r="S108" s="9">
        <v>99.0950323</v>
      </c>
      <c r="T108" s="13">
        <f t="shared" si="15"/>
        <v>4.6966225167676754</v>
      </c>
      <c r="U108" s="9">
        <v>99.0950323</v>
      </c>
      <c r="V108" s="13">
        <f t="shared" si="20"/>
        <v>4.6966225167676754</v>
      </c>
      <c r="W108" s="9">
        <v>99.076251600000006</v>
      </c>
      <c r="X108" s="13">
        <f t="shared" si="17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8"/>
        <v>4.9759999741285643</v>
      </c>
      <c r="Q109" s="9">
        <v>98.269957399999996</v>
      </c>
      <c r="R109" s="13">
        <f t="shared" si="19"/>
        <v>5.0299999999215128</v>
      </c>
      <c r="S109" s="9">
        <v>98.297004400000006</v>
      </c>
      <c r="T109" s="13">
        <f t="shared" si="15"/>
        <v>4.949999996424812</v>
      </c>
      <c r="U109" s="9">
        <v>98.297004400000006</v>
      </c>
      <c r="V109" s="13">
        <f t="shared" si="20"/>
        <v>4.949999996424812</v>
      </c>
      <c r="W109" s="9">
        <v>98.269957399999996</v>
      </c>
      <c r="X109" s="13">
        <f t="shared" si="17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8"/>
        <v>5.1380000650035065</v>
      </c>
      <c r="Q110" s="9">
        <v>96.676477500000004</v>
      </c>
      <c r="R110" s="13">
        <f t="shared" si="19"/>
        <v>5.2000000628449623</v>
      </c>
      <c r="S110" s="9">
        <v>96.794020700000004</v>
      </c>
      <c r="T110" s="13">
        <f t="shared" si="15"/>
        <v>5.0100000172650185</v>
      </c>
      <c r="U110" s="9">
        <v>96.794020700000004</v>
      </c>
      <c r="V110" s="13">
        <f t="shared" si="20"/>
        <v>5.0100000172650185</v>
      </c>
      <c r="W110" s="9">
        <v>96.714802300000002</v>
      </c>
      <c r="X110" s="13">
        <f t="shared" si="17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>100*((100-O136)/O136)*360/G136</f>
        <v>0.49500002620766703</v>
      </c>
      <c r="Q136" s="9">
        <v>99.503147600000005</v>
      </c>
      <c r="R136" s="13">
        <f>100*((100-Q136)/Q136)*360/G136</f>
        <v>0.53500001757014903</v>
      </c>
      <c r="S136" s="9">
        <v>99.581756600000006</v>
      </c>
      <c r="T136" s="13">
        <f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>100*((100-O137)/O137)*360/G137</f>
        <v>0.19700032310957077</v>
      </c>
      <c r="Q137" s="9">
        <v>99.983669300000003</v>
      </c>
      <c r="R137" s="13">
        <f>100*((100-Q137)/Q137)*360/G137</f>
        <v>0.21000043739854066</v>
      </c>
      <c r="S137" s="9">
        <v>99.986001999999999</v>
      </c>
      <c r="T137" s="13">
        <f>100*((100-S137)/S137)*360/G137</f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>100*((100-W137)/W137)*360/G137</f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>100*((100-O138)/O138)*360/G138</f>
        <v>0.31299993562294537</v>
      </c>
      <c r="Q138" s="9">
        <v>99.907529999999994</v>
      </c>
      <c r="R138" s="13">
        <f>100*((100-Q138)/Q138)*360/G138</f>
        <v>0.34000011238966243</v>
      </c>
      <c r="S138" s="9">
        <v>99.926553999999996</v>
      </c>
      <c r="T138" s="13">
        <f>100*((100-S138)/S138)*360/G138</f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>100*((100-W138)/W138)*360/G138</f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>100*((100-O139)/O139)*360/G139</f>
        <v>0.3870000353107671</v>
      </c>
      <c r="Q139" s="9">
        <v>99.816393300000001</v>
      </c>
      <c r="R139" s="13">
        <f>100*((100-Q139)/Q139)*360/G139</f>
        <v>0.42999997629894743</v>
      </c>
      <c r="S139" s="9">
        <v>99.850075099999998</v>
      </c>
      <c r="T139" s="13">
        <f>100*((100-S139)/S139)*360/G139</f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>100*((100-W139)/W139)*360/G139</f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>100*((100-O140)/O140)*360/G140</f>
        <v>0.54300005457344402</v>
      </c>
      <c r="Q140" s="9">
        <v>99.4485028</v>
      </c>
      <c r="R140" s="13">
        <f>100*((100-Q140)/Q140)*360/G140</f>
        <v>0.62000000315429027</v>
      </c>
      <c r="S140" s="9">
        <v>99.545904800000002</v>
      </c>
      <c r="T140" s="13">
        <f>100*((100-S140)/S140)*360/G140</f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>100*((100-W140)/W140)*360/G140</f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Saqer Salah Salem Saeed Al Hajri</cp:lastModifiedBy>
  <dcterms:created xsi:type="dcterms:W3CDTF">2022-02-09T03:54:14Z</dcterms:created>
  <dcterms:modified xsi:type="dcterms:W3CDTF">2025-05-12T10:29:36Z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2025-05-12T10:28:51Z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e5c739ef-2e5c-481f-bb89-44567a6172f2</vt:lpwstr>
  </property>
  <property fmtid="{D5CDD505-2E9C-101B-9397-08002B2CF9AE}" pid="8" name="MSIP_Label_1d9e9404-3739-4dbf-9fa8-b6ae9df09a7a_ContentBits">
    <vt:lpwstr>1</vt:lpwstr>
  </property>
</Properties>
</file>