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vishal.muraleedharan\Documents\CBUAE Docs\Website\Website Update Files\2025\February - 2025\17 Feb\"/>
    </mc:Choice>
  </mc:AlternateContent>
  <xr:revisionPtr revIDLastSave="0" documentId="8_{5B5BA606-7359-4670-AF4D-5F5100EA451E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2025" sheetId="7" r:id="rId1"/>
    <sheet name="2024" sheetId="6" r:id="rId2"/>
    <sheet name="2023" sheetId="5" r:id="rId3"/>
    <sheet name="2022" sheetId="2" r:id="rId4"/>
    <sheet name="2021" sheetId="4" r:id="rId5"/>
  </sheets>
  <definedNames>
    <definedName name="_xlnm._FilterDatabase" localSheetId="4" hidden="1">'2021'!$A$6:$X$140</definedName>
    <definedName name="_xlnm._FilterDatabase" localSheetId="3" hidden="1">'2022'!$A$6:$X$6</definedName>
    <definedName name="_xlnm._FilterDatabase" localSheetId="2" hidden="1">'2023'!$A$6:$X$6</definedName>
    <definedName name="_xlnm._FilterDatabase" localSheetId="1" hidden="1">'2024'!$A$6:$X$6</definedName>
    <definedName name="_xlnm._FilterDatabase" localSheetId="0" hidden="1">'2025'!$A$6:$X$6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9" i="7" l="1"/>
  <c r="X20" i="7"/>
  <c r="X21" i="7"/>
  <c r="X22" i="7"/>
  <c r="U19" i="7"/>
  <c r="U20" i="7"/>
  <c r="U21" i="7"/>
  <c r="U22" i="7"/>
  <c r="T19" i="7"/>
  <c r="V19" i="7" s="1"/>
  <c r="T20" i="7"/>
  <c r="V20" i="7" s="1"/>
  <c r="T21" i="7"/>
  <c r="V21" i="7" s="1"/>
  <c r="T22" i="7"/>
  <c r="V22" i="7" s="1"/>
  <c r="R19" i="7"/>
  <c r="R20" i="7"/>
  <c r="R21" i="7"/>
  <c r="R22" i="7"/>
  <c r="P19" i="7"/>
  <c r="P20" i="7"/>
  <c r="P21" i="7"/>
  <c r="P22" i="7"/>
  <c r="N19" i="7"/>
  <c r="N20" i="7"/>
  <c r="N21" i="7"/>
  <c r="N22" i="7"/>
  <c r="E19" i="7"/>
  <c r="F19" i="7" s="1"/>
  <c r="E20" i="7"/>
  <c r="F20" i="7" s="1"/>
  <c r="E21" i="7"/>
  <c r="F21" i="7" s="1"/>
  <c r="E22" i="7"/>
  <c r="F22" i="7" s="1"/>
  <c r="X15" i="7" l="1"/>
  <c r="X16" i="7"/>
  <c r="X17" i="7"/>
  <c r="X18" i="7"/>
  <c r="U15" i="7"/>
  <c r="U16" i="7"/>
  <c r="U17" i="7"/>
  <c r="U18" i="7"/>
  <c r="T15" i="7"/>
  <c r="V15" i="7" s="1"/>
  <c r="T16" i="7"/>
  <c r="V16" i="7" s="1"/>
  <c r="T17" i="7"/>
  <c r="V17" i="7" s="1"/>
  <c r="T18" i="7"/>
  <c r="V18" i="7" s="1"/>
  <c r="R15" i="7"/>
  <c r="R16" i="7"/>
  <c r="R17" i="7"/>
  <c r="R18" i="7"/>
  <c r="P15" i="7"/>
  <c r="P16" i="7"/>
  <c r="P17" i="7"/>
  <c r="P18" i="7"/>
  <c r="N18" i="7"/>
  <c r="N17" i="7"/>
  <c r="N16" i="7"/>
  <c r="N15" i="7"/>
  <c r="E11" i="7" l="1"/>
  <c r="E12" i="7"/>
  <c r="E13" i="7"/>
  <c r="E14" i="7"/>
  <c r="E15" i="7"/>
  <c r="F15" i="7" s="1"/>
  <c r="E16" i="7"/>
  <c r="F16" i="7" s="1"/>
  <c r="E17" i="7"/>
  <c r="F17" i="7" s="1"/>
  <c r="E18" i="7"/>
  <c r="F18" i="7" s="1"/>
  <c r="X14" i="7" l="1"/>
  <c r="U14" i="7"/>
  <c r="T14" i="7"/>
  <c r="V14" i="7" s="1"/>
  <c r="R14" i="7"/>
  <c r="P14" i="7"/>
  <c r="N14" i="7"/>
  <c r="F14" i="7"/>
  <c r="X13" i="7"/>
  <c r="U13" i="7"/>
  <c r="T13" i="7"/>
  <c r="V13" i="7" s="1"/>
  <c r="R13" i="7"/>
  <c r="P13" i="7"/>
  <c r="N13" i="7"/>
  <c r="F13" i="7"/>
  <c r="X12" i="7"/>
  <c r="U12" i="7"/>
  <c r="T12" i="7"/>
  <c r="V12" i="7" s="1"/>
  <c r="R12" i="7"/>
  <c r="P12" i="7"/>
  <c r="N12" i="7"/>
  <c r="F12" i="7"/>
  <c r="X11" i="7"/>
  <c r="U11" i="7"/>
  <c r="T11" i="7"/>
  <c r="V11" i="7" s="1"/>
  <c r="R11" i="7"/>
  <c r="P11" i="7"/>
  <c r="N11" i="7"/>
  <c r="F11" i="7"/>
  <c r="X10" i="7"/>
  <c r="U10" i="7"/>
  <c r="T10" i="7"/>
  <c r="V10" i="7" s="1"/>
  <c r="R10" i="7"/>
  <c r="P10" i="7"/>
  <c r="N10" i="7"/>
  <c r="E10" i="7"/>
  <c r="F10" i="7" s="1"/>
  <c r="X9" i="7"/>
  <c r="U9" i="7"/>
  <c r="T9" i="7"/>
  <c r="V9" i="7" s="1"/>
  <c r="R9" i="7"/>
  <c r="P9" i="7"/>
  <c r="N9" i="7"/>
  <c r="E9" i="7"/>
  <c r="F9" i="7" s="1"/>
  <c r="X8" i="7"/>
  <c r="U8" i="7"/>
  <c r="T8" i="7"/>
  <c r="V8" i="7" s="1"/>
  <c r="R8" i="7"/>
  <c r="P8" i="7"/>
  <c r="N8" i="7"/>
  <c r="E8" i="7"/>
  <c r="F8" i="7" s="1"/>
  <c r="X7" i="7"/>
  <c r="U7" i="7"/>
  <c r="T7" i="7"/>
  <c r="V7" i="7" s="1"/>
  <c r="R7" i="7"/>
  <c r="P7" i="7"/>
  <c r="N7" i="7"/>
  <c r="E7" i="7"/>
  <c r="F7" i="7" s="1"/>
  <c r="E49" i="6" l="1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F97" i="6" s="1"/>
  <c r="E98" i="6"/>
  <c r="F98" i="6" s="1"/>
  <c r="E99" i="6"/>
  <c r="F99" i="6" s="1"/>
  <c r="E100" i="6"/>
  <c r="F100" i="6" s="1"/>
  <c r="E101" i="6"/>
  <c r="F101" i="6" s="1"/>
  <c r="E102" i="6"/>
  <c r="F102" i="6" s="1"/>
  <c r="X91" i="6" l="1"/>
  <c r="X92" i="6"/>
  <c r="X93" i="6"/>
  <c r="X94" i="6"/>
  <c r="X95" i="6"/>
  <c r="X96" i="6"/>
  <c r="X97" i="6"/>
  <c r="X98" i="6"/>
  <c r="X99" i="6"/>
  <c r="X100" i="6"/>
  <c r="X101" i="6"/>
  <c r="X102" i="6"/>
  <c r="V91" i="6"/>
  <c r="V92" i="6"/>
  <c r="V93" i="6"/>
  <c r="U91" i="6"/>
  <c r="U92" i="6"/>
  <c r="U93" i="6"/>
  <c r="U94" i="6"/>
  <c r="U95" i="6"/>
  <c r="U96" i="6"/>
  <c r="U97" i="6"/>
  <c r="U98" i="6"/>
  <c r="U99" i="6"/>
  <c r="U100" i="6"/>
  <c r="U101" i="6"/>
  <c r="U102" i="6"/>
  <c r="T91" i="6"/>
  <c r="T92" i="6"/>
  <c r="T93" i="6"/>
  <c r="T94" i="6"/>
  <c r="V94" i="6" s="1"/>
  <c r="T95" i="6"/>
  <c r="V95" i="6" s="1"/>
  <c r="T96" i="6"/>
  <c r="V96" i="6" s="1"/>
  <c r="T97" i="6"/>
  <c r="V97" i="6" s="1"/>
  <c r="T98" i="6"/>
  <c r="V98" i="6" s="1"/>
  <c r="T99" i="6"/>
  <c r="V99" i="6" s="1"/>
  <c r="T100" i="6"/>
  <c r="V100" i="6" s="1"/>
  <c r="T101" i="6"/>
  <c r="V101" i="6" s="1"/>
  <c r="T102" i="6"/>
  <c r="V102" i="6" s="1"/>
  <c r="R91" i="6"/>
  <c r="R92" i="6"/>
  <c r="R93" i="6"/>
  <c r="R94" i="6"/>
  <c r="R95" i="6"/>
  <c r="R96" i="6"/>
  <c r="R97" i="6"/>
  <c r="R98" i="6"/>
  <c r="R99" i="6"/>
  <c r="R100" i="6"/>
  <c r="R101" i="6"/>
  <c r="R102" i="6"/>
  <c r="P91" i="6"/>
  <c r="P92" i="6"/>
  <c r="P93" i="6"/>
  <c r="P94" i="6"/>
  <c r="P95" i="6"/>
  <c r="P96" i="6"/>
  <c r="P97" i="6"/>
  <c r="P98" i="6"/>
  <c r="P99" i="6"/>
  <c r="P100" i="6"/>
  <c r="P101" i="6"/>
  <c r="P102" i="6"/>
  <c r="N99" i="6"/>
  <c r="N100" i="6"/>
  <c r="N101" i="6"/>
  <c r="N102" i="6"/>
  <c r="N95" i="6" l="1"/>
  <c r="N96" i="6"/>
  <c r="N97" i="6"/>
  <c r="N98" i="6"/>
  <c r="F95" i="6" l="1"/>
  <c r="F96" i="6"/>
  <c r="N93" i="6" l="1"/>
  <c r="N94" i="6"/>
  <c r="N92" i="6"/>
  <c r="N91" i="6"/>
  <c r="F94" i="6"/>
  <c r="F93" i="6"/>
  <c r="F92" i="6"/>
  <c r="F91" i="6"/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F55" i="6"/>
  <c r="F56" i="6"/>
  <c r="F57" i="6"/>
  <c r="F58" i="6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V93" i="5" s="1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V105" i="5" s="1"/>
  <c r="T106" i="5"/>
  <c r="V106" i="5" s="1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 s="1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 s="1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 s="1"/>
  <c r="R110" i="2"/>
  <c r="P110" i="2"/>
  <c r="X109" i="2"/>
  <c r="T109" i="2"/>
  <c r="V109" i="2" s="1"/>
  <c r="R109" i="2"/>
  <c r="P109" i="2"/>
  <c r="X108" i="2"/>
  <c r="T108" i="2"/>
  <c r="V108" i="2" s="1"/>
  <c r="R108" i="2"/>
  <c r="P108" i="2"/>
  <c r="X107" i="2"/>
  <c r="T107" i="2"/>
  <c r="V107" i="2" s="1"/>
  <c r="R107" i="2"/>
  <c r="P107" i="2"/>
  <c r="X103" i="2"/>
  <c r="X104" i="2"/>
  <c r="X105" i="2"/>
  <c r="X106" i="2"/>
  <c r="T103" i="2"/>
  <c r="V103" i="2" s="1"/>
  <c r="T104" i="2"/>
  <c r="V104" i="2"/>
  <c r="T105" i="2"/>
  <c r="V105" i="2" s="1"/>
  <c r="T106" i="2"/>
  <c r="V106" i="2" s="1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 s="1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 s="1"/>
  <c r="T96" i="2"/>
  <c r="V96" i="2" s="1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 s="1"/>
  <c r="R94" i="2"/>
  <c r="P94" i="2"/>
  <c r="X93" i="2"/>
  <c r="T93" i="2"/>
  <c r="V93" i="2"/>
  <c r="R93" i="2"/>
  <c r="P93" i="2"/>
  <c r="X92" i="2"/>
  <c r="T92" i="2"/>
  <c r="V92" i="2" s="1"/>
  <c r="R92" i="2"/>
  <c r="P92" i="2"/>
  <c r="X91" i="2"/>
  <c r="T91" i="2"/>
  <c r="V91" i="2" s="1"/>
  <c r="R91" i="2"/>
  <c r="P91" i="2"/>
  <c r="X90" i="2"/>
  <c r="T90" i="2"/>
  <c r="V90" i="2" s="1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 s="1"/>
  <c r="T84" i="2"/>
  <c r="V84" i="2"/>
  <c r="T85" i="2"/>
  <c r="V85" i="2"/>
  <c r="T86" i="2"/>
  <c r="V86" i="2" s="1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 s="1"/>
  <c r="T81" i="2"/>
  <c r="V81" i="2" s="1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 s="1"/>
  <c r="T77" i="2"/>
  <c r="V77" i="2"/>
  <c r="T78" i="2"/>
  <c r="V78" i="2" s="1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V61" i="2" s="1"/>
  <c r="T64" i="2"/>
  <c r="T65" i="2"/>
  <c r="T66" i="2"/>
  <c r="T67" i="2"/>
  <c r="T68" i="2"/>
  <c r="V68" i="2" s="1"/>
  <c r="T69" i="2"/>
  <c r="V69" i="2" s="1"/>
  <c r="T70" i="2"/>
  <c r="T71" i="2"/>
  <c r="V71" i="2" s="1"/>
  <c r="T72" i="2"/>
  <c r="V72" i="2"/>
  <c r="T73" i="2"/>
  <c r="V73" i="2" s="1"/>
  <c r="T74" i="2"/>
  <c r="V74" i="2" s="1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70" i="2"/>
  <c r="P60" i="2"/>
  <c r="P59" i="2"/>
  <c r="X59" i="2"/>
  <c r="X60" i="2"/>
  <c r="X61" i="2"/>
  <c r="T59" i="2"/>
  <c r="V59" i="2" s="1"/>
  <c r="T60" i="2"/>
  <c r="V60" i="2" s="1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 s="1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 s="1"/>
  <c r="T51" i="2"/>
  <c r="V51" i="2" s="1"/>
  <c r="T52" i="2"/>
  <c r="V52" i="2"/>
  <c r="T53" i="2"/>
  <c r="V53" i="2" s="1"/>
  <c r="T54" i="2"/>
  <c r="V54" i="2" s="1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 s="1"/>
  <c r="T47" i="2"/>
  <c r="V47" i="2" s="1"/>
  <c r="T48" i="2"/>
  <c r="V48" i="2"/>
  <c r="T49" i="2"/>
  <c r="V49" i="2" s="1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 s="1"/>
  <c r="T43" i="2"/>
  <c r="V43" i="2" s="1"/>
  <c r="T44" i="2"/>
  <c r="V44" i="2" s="1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 s="1"/>
  <c r="T36" i="2"/>
  <c r="V36" i="2" s="1"/>
  <c r="T35" i="2"/>
  <c r="V35" i="2" s="1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 s="1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 s="1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 s="1"/>
  <c r="T24" i="2"/>
  <c r="V24" i="2" s="1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 s="1"/>
  <c r="T21" i="2"/>
  <c r="V21" i="2" s="1"/>
  <c r="T22" i="2"/>
  <c r="V22" i="2" s="1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V10" i="4" s="1"/>
  <c r="T11" i="4"/>
  <c r="V11" i="4" s="1"/>
  <c r="T12" i="4"/>
  <c r="V12" i="4" s="1"/>
  <c r="T13" i="4"/>
  <c r="V13" i="4" s="1"/>
  <c r="T14" i="4"/>
  <c r="V14" i="4" s="1"/>
  <c r="T15" i="4"/>
  <c r="T16" i="4"/>
  <c r="T17" i="4"/>
  <c r="T18" i="4"/>
  <c r="T19" i="4"/>
  <c r="T20" i="4"/>
  <c r="T21" i="4"/>
  <c r="T22" i="4"/>
  <c r="V22" i="4" s="1"/>
  <c r="T23" i="4"/>
  <c r="V23" i="4" s="1"/>
  <c r="T24" i="4"/>
  <c r="V24" i="4" s="1"/>
  <c r="T25" i="4"/>
  <c r="V25" i="4" s="1"/>
  <c r="T26" i="4"/>
  <c r="V26" i="4" s="1"/>
  <c r="T27" i="4"/>
  <c r="T28" i="4"/>
  <c r="T29" i="4"/>
  <c r="T30" i="4"/>
  <c r="T31" i="4"/>
  <c r="T32" i="4"/>
  <c r="T33" i="4"/>
  <c r="T34" i="4"/>
  <c r="V34" i="4" s="1"/>
  <c r="T35" i="4"/>
  <c r="V35" i="4" s="1"/>
  <c r="T36" i="4"/>
  <c r="V36" i="4" s="1"/>
  <c r="T37" i="4"/>
  <c r="V37" i="4" s="1"/>
  <c r="T38" i="4"/>
  <c r="V38" i="4" s="1"/>
  <c r="T39" i="4"/>
  <c r="T40" i="4"/>
  <c r="T41" i="4"/>
  <c r="T42" i="4"/>
  <c r="T43" i="4"/>
  <c r="T44" i="4"/>
  <c r="T45" i="4"/>
  <c r="T46" i="4"/>
  <c r="V46" i="4" s="1"/>
  <c r="T47" i="4"/>
  <c r="V47" i="4" s="1"/>
  <c r="T48" i="4"/>
  <c r="V48" i="4" s="1"/>
  <c r="T49" i="4"/>
  <c r="V49" i="4" s="1"/>
  <c r="T50" i="4"/>
  <c r="V50" i="4" s="1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V88" i="4" s="1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V101" i="4" s="1"/>
  <c r="T102" i="4"/>
  <c r="T103" i="4"/>
  <c r="T104" i="4"/>
  <c r="T105" i="4"/>
  <c r="T106" i="4"/>
  <c r="T107" i="4"/>
  <c r="V107" i="4" s="1"/>
  <c r="T108" i="4"/>
  <c r="T109" i="4"/>
  <c r="T110" i="4"/>
  <c r="T111" i="4"/>
  <c r="T112" i="4"/>
  <c r="V112" i="4" s="1"/>
  <c r="T113" i="4"/>
  <c r="V113" i="4" s="1"/>
  <c r="T114" i="4"/>
  <c r="T115" i="4"/>
  <c r="T116" i="4"/>
  <c r="T117" i="4"/>
  <c r="T118" i="4"/>
  <c r="T119" i="4"/>
  <c r="V119" i="4" s="1"/>
  <c r="T120" i="4"/>
  <c r="T121" i="4"/>
  <c r="T122" i="4"/>
  <c r="T123" i="4"/>
  <c r="T124" i="4"/>
  <c r="V124" i="4" s="1"/>
  <c r="T125" i="4"/>
  <c r="V125" i="4" s="1"/>
  <c r="T126" i="4"/>
  <c r="T127" i="4"/>
  <c r="T128" i="4"/>
  <c r="T129" i="4"/>
  <c r="T130" i="4"/>
  <c r="T131" i="4"/>
  <c r="V131" i="4" s="1"/>
  <c r="T132" i="4"/>
  <c r="T133" i="4"/>
  <c r="T134" i="4"/>
  <c r="T135" i="4"/>
  <c r="T136" i="4"/>
  <c r="V136" i="4" s="1"/>
  <c r="T137" i="4"/>
  <c r="V137" i="4" s="1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U102" i="4"/>
  <c r="V102" i="4"/>
  <c r="U103" i="4"/>
  <c r="V103" i="4"/>
  <c r="U104" i="4"/>
  <c r="V104" i="4"/>
  <c r="U105" i="4"/>
  <c r="V105" i="4"/>
  <c r="U106" i="4"/>
  <c r="V106" i="4"/>
  <c r="U107" i="4"/>
  <c r="U108" i="4"/>
  <c r="V108" i="4"/>
  <c r="U109" i="4"/>
  <c r="V109" i="4"/>
  <c r="U110" i="4"/>
  <c r="V110" i="4"/>
  <c r="U111" i="4"/>
  <c r="V111" i="4"/>
  <c r="U112" i="4"/>
  <c r="U113" i="4"/>
  <c r="U114" i="4"/>
  <c r="V114" i="4"/>
  <c r="U115" i="4"/>
  <c r="V115" i="4"/>
  <c r="U116" i="4"/>
  <c r="V116" i="4"/>
  <c r="U117" i="4"/>
  <c r="V117" i="4"/>
  <c r="U118" i="4"/>
  <c r="V118" i="4"/>
  <c r="U119" i="4"/>
  <c r="U120" i="4"/>
  <c r="V120" i="4"/>
  <c r="U121" i="4"/>
  <c r="V121" i="4"/>
  <c r="U122" i="4"/>
  <c r="V122" i="4"/>
  <c r="U123" i="4"/>
  <c r="V123" i="4"/>
  <c r="U124" i="4"/>
  <c r="U125" i="4"/>
  <c r="U126" i="4"/>
  <c r="V126" i="4"/>
  <c r="U127" i="4"/>
  <c r="V127" i="4"/>
  <c r="U128" i="4"/>
  <c r="V128" i="4"/>
  <c r="U129" i="4"/>
  <c r="V129" i="4"/>
  <c r="U130" i="4"/>
  <c r="V130" i="4"/>
  <c r="U131" i="4"/>
  <c r="U132" i="4"/>
  <c r="V132" i="4"/>
  <c r="U133" i="4"/>
  <c r="V133" i="4"/>
  <c r="U134" i="4"/>
  <c r="V134" i="4"/>
  <c r="U135" i="4"/>
  <c r="V135" i="4"/>
  <c r="U136" i="4"/>
  <c r="U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5" i="4"/>
  <c r="V16" i="4"/>
  <c r="V17" i="4"/>
  <c r="V18" i="4"/>
  <c r="V19" i="4"/>
  <c r="V20" i="4"/>
  <c r="V21" i="4"/>
  <c r="V27" i="4"/>
  <c r="V28" i="4"/>
  <c r="V29" i="4"/>
  <c r="V30" i="4"/>
  <c r="V31" i="4"/>
  <c r="V32" i="4"/>
  <c r="V33" i="4"/>
  <c r="V39" i="4"/>
  <c r="V40" i="4"/>
  <c r="V41" i="4"/>
  <c r="V42" i="4"/>
  <c r="V43" i="4"/>
  <c r="V44" i="4"/>
  <c r="V45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<sst xmlns="http://schemas.openxmlformats.org/spreadsheetml/2006/main" count="2454" uniqueCount="150">
  <si>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</si>
  <si>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</si>
  <si>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</si>
  <si>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</si>
  <si>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</si>
  <si>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</si>
  <si>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</si>
  <si>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</si>
  <si>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</si>
  <si>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</si>
  <si>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</si>
  <si>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</si>
  <si>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</si>
  <si>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</si>
  <si>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</si>
  <si>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</si>
  <si>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</si>
  <si>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</si>
  <si>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</si>
  <si>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</si>
  <si>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</si>
  <si>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</si>
  <si>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</si>
  <si>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</si>
  <si>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</si>
  <si>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</si>
  <si>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</si>
  <si>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</si>
  <si>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</si>
  <si>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</si>
  <si>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</si>
  <si>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</si>
  <si>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</si>
  <si>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</si>
  <si>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</si>
  <si>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</si>
  <si>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</si>
  <si>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</si>
  <si>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</si>
  <si>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</si>
  <si>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</si>
  <si>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</si>
  <si>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</si>
  <si>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</si>
  <si>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</si>
  <si>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</si>
  <si>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</si>
  <si>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</si>
  <si>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</si>
  <si>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</si>
  <si>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</si>
  <si>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</si>
  <si>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</si>
  <si>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</si>
  <si>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</si>
  <si>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</si>
  <si>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</si>
  <si>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</si>
  <si>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</si>
  <si>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</si>
  <si>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</si>
  <si>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</si>
  <si>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</si>
  <si>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</si>
  <si>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</si>
  <si>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</si>
  <si>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</si>
  <si>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</si>
  <si>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</si>
  <si>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</si>
  <si>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</si>
  <si>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</si>
  <si>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</si>
  <si>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</si>
  <si>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</si>
  <si>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</si>
  <si>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</si>
  <si>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</si>
  <si>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</si>
  <si>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</si>
  <si>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</si>
  <si>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</si>
  <si>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</si>
  <si>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</si>
  <si>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</si>
  <si>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</si>
  <si>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</si>
  <si>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</si>
  <si>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</si>
  <si>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</si>
  <si>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</si>
  <si>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</si>
  <si>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</si>
  <si>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</si>
  <si>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</si>
  <si>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</si>
  <si>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</si>
  <si>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</si>
  <si>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</si>
  <si>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</si>
  <si>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</si>
  <si>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</si>
  <si>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</si>
  <si>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</si>
  <si>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</si>
  <si>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</si>
  <si>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</si>
  <si>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</si>
  <si>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</si>
  <si>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</si>
  <si>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</si>
  <si>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</si>
  <si>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</si>
  <si>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</si>
  <si>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</si>
  <si>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</si>
  <si>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</si>
  <si>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</si>
  <si>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</si>
  <si>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</si>
  <si>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</si>
  <si>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</si>
  <si>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</si>
  <si>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</si>
  <si>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</si>
  <si>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</si>
  <si>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</si>
  <si>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</si>
  <si>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</si>
  <si>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</si>
  <si>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</si>
  <si>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</si>
  <si>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</si>
  <si>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</si>
  <si>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</si>
  <si>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</si>
  <si>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</si>
  <si>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</si>
  <si>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</si>
  <si>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</si>
  <si>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</si>
  <si>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</si>
  <si>
    <t>AED01566C241</t>
  </si>
  <si>
    <t>AED01567C249</t>
  </si>
  <si>
    <t>AED01568C247</t>
  </si>
  <si>
    <t>AED01570C243</t>
  </si>
  <si>
    <t>New</t>
  </si>
  <si>
    <t>AED01572C249</t>
  </si>
  <si>
    <t>AED01573C254</t>
  </si>
  <si>
    <t>AED01576C257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</si>
</sst>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0.000"/>
    <numFmt numFmtId="166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  <xf numFmtId="166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"/>
  <sheetViews>
    <sheetView tabSelected="1" zoomScale="80" zoomScaleNormal="80" workbookViewId="0">
      <selection activeCell="U22" sqref="U22"/>
    </sheetView>
  </sheetViews>
  <sheetFormatPr defaultRowHeight="14.5" x14ac:dyDescent="0.35"/>
  <cols>
    <col min="1" max="1" width="18.54296875" customWidth="1"/>
    <col min="2" max="2" width="14.81640625" bestFit="1" customWidth="1"/>
    <col min="3" max="3" width="11.54296875" bestFit="1" customWidth="1"/>
    <col min="4" max="4" width="10.26953125" bestFit="1" customWidth="1"/>
    <col min="5" max="5" width="18.54296875" bestFit="1" customWidth="1"/>
    <col min="6" max="6" width="17.26953125" bestFit="1" customWidth="1"/>
    <col min="7" max="7" width="8.81640625" bestFit="1" customWidth="1"/>
    <col min="8" max="8" width="10.81640625" bestFit="1" customWidth="1"/>
    <col min="9" max="10" width="11.453125" bestFit="1" customWidth="1"/>
    <col min="11" max="11" width="11.7265625" customWidth="1"/>
    <col min="12" max="12" width="12.7265625" customWidth="1"/>
    <col min="13" max="13" width="11" customWidth="1"/>
    <col min="14" max="14" width="11" bestFit="1" customWidth="1"/>
    <col min="15" max="15" width="12.453125" bestFit="1" customWidth="1"/>
    <col min="16" max="16" width="10.26953125" bestFit="1" customWidth="1"/>
    <col min="17" max="17" width="12.453125" bestFit="1" customWidth="1"/>
    <col min="18" max="18" width="9.453125" bestFit="1" customWidth="1"/>
    <col min="19" max="19" width="12.453125" bestFit="1" customWidth="1"/>
    <col min="20" max="20" width="9.453125" bestFit="1" customWidth="1"/>
    <col min="21" max="21" width="11.81640625" bestFit="1" customWidth="1"/>
    <col min="22" max="22" width="8.7265625" bestFit="1" customWidth="1"/>
    <col min="23" max="23" width="12.453125" bestFit="1" customWidth="1"/>
    <col min="24" max="24" width="10.26953125" bestFit="1" customWidth="1"/>
  </cols>
  <sheetData>
    <row r="1" spans="1:24" x14ac:dyDescent="0.3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3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3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8.25" customHeight="1" x14ac:dyDescent="0.3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46.5" customHeight="1" x14ac:dyDescent="0.3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35">
      <c r="A7" s="6">
        <v>45663</v>
      </c>
      <c r="B7" s="16" t="s">
        <v>142</v>
      </c>
      <c r="C7" s="11">
        <v>3500</v>
      </c>
      <c r="D7" s="7" t="s">
        <v>12</v>
      </c>
      <c r="E7" s="6">
        <f t="shared" ref="E7:E22" si="0">A7+2</f>
        <v>45665</v>
      </c>
      <c r="F7" s="6">
        <f t="shared" ref="F7:F22" si="1">E7+G7</f>
        <v>45693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3500</v>
      </c>
      <c r="M7" s="11">
        <v>4895</v>
      </c>
      <c r="N7" s="12">
        <f t="shared" ref="N7:N22" si="2">M7/L7</f>
        <v>1.3985714285714286</v>
      </c>
      <c r="O7" s="9">
        <v>99.647745200000003</v>
      </c>
      <c r="P7" s="13">
        <f t="shared" ref="P7:P22" si="3">100*((100-O7)/O7)*360/G7</f>
        <v>4.5450002673158831</v>
      </c>
      <c r="Q7" s="9">
        <v>99.645042200000006</v>
      </c>
      <c r="R7" s="13">
        <f t="shared" ref="R7:R22" si="4">100*((100-Q7)/Q7)*360/G7</f>
        <v>4.580000210845478</v>
      </c>
      <c r="S7" s="9">
        <v>99.651684099999997</v>
      </c>
      <c r="T7" s="13">
        <f t="shared" ref="T7:T22" si="5">100*((100-S7)/S7)*360/G7</f>
        <v>4.4940006043654241</v>
      </c>
      <c r="U7" s="9">
        <f t="shared" ref="U7:V22" si="6">S7</f>
        <v>99.651684099999997</v>
      </c>
      <c r="V7" s="13">
        <f t="shared" si="6"/>
        <v>4.4940006043654241</v>
      </c>
      <c r="W7" s="9">
        <v>99.631915399999997</v>
      </c>
      <c r="X7" s="13">
        <f t="shared" ref="X7:X22" si="7">100*((100-W7)/W7)*360/G7</f>
        <v>4.7500003053382285</v>
      </c>
    </row>
    <row r="8" spans="1:24" x14ac:dyDescent="0.35">
      <c r="A8" s="6">
        <v>45663</v>
      </c>
      <c r="B8" s="16" t="s">
        <v>147</v>
      </c>
      <c r="C8" s="11">
        <v>4000</v>
      </c>
      <c r="D8" s="7" t="s">
        <v>13</v>
      </c>
      <c r="E8" s="6">
        <f t="shared" si="0"/>
        <v>45665</v>
      </c>
      <c r="F8" s="6">
        <f t="shared" si="1"/>
        <v>45749</v>
      </c>
      <c r="G8" s="9">
        <v>84</v>
      </c>
      <c r="H8" s="9" t="s">
        <v>14</v>
      </c>
      <c r="I8" s="9" t="s">
        <v>17</v>
      </c>
      <c r="J8" s="9" t="s">
        <v>31</v>
      </c>
      <c r="K8" s="9">
        <v>60</v>
      </c>
      <c r="L8" s="11">
        <v>4000</v>
      </c>
      <c r="M8" s="11">
        <v>5425</v>
      </c>
      <c r="N8" s="12">
        <f t="shared" si="2"/>
        <v>1.35625</v>
      </c>
      <c r="O8" s="9">
        <v>98.946973299999996</v>
      </c>
      <c r="P8" s="13">
        <f t="shared" si="3"/>
        <v>4.5610001204843194</v>
      </c>
      <c r="Q8" s="9">
        <v>98.938064800000006</v>
      </c>
      <c r="R8" s="13">
        <f t="shared" si="4"/>
        <v>4.5999998750155759</v>
      </c>
      <c r="S8" s="9">
        <v>98.955654999999993</v>
      </c>
      <c r="T8" s="13">
        <f t="shared" si="5"/>
        <v>4.5230000101705317</v>
      </c>
      <c r="U8" s="9">
        <f t="shared" si="6"/>
        <v>98.955654999999993</v>
      </c>
      <c r="V8" s="13">
        <f t="shared" si="6"/>
        <v>4.5230000101705317</v>
      </c>
      <c r="W8" s="9">
        <v>98.915229600000004</v>
      </c>
      <c r="X8" s="13">
        <f t="shared" si="7"/>
        <v>4.7000002110898249</v>
      </c>
    </row>
    <row r="9" spans="1:24" x14ac:dyDescent="0.35">
      <c r="A9" s="6">
        <v>45663</v>
      </c>
      <c r="B9" s="16" t="s">
        <v>143</v>
      </c>
      <c r="C9" s="11">
        <v>6500</v>
      </c>
      <c r="D9" s="7" t="s">
        <v>12</v>
      </c>
      <c r="E9" s="6">
        <f t="shared" si="0"/>
        <v>45665</v>
      </c>
      <c r="F9" s="6">
        <f t="shared" si="1"/>
        <v>45777</v>
      </c>
      <c r="G9" s="9">
        <v>112</v>
      </c>
      <c r="H9" s="9" t="s">
        <v>14</v>
      </c>
      <c r="I9" s="9" t="s">
        <v>17</v>
      </c>
      <c r="J9" s="9" t="s">
        <v>31</v>
      </c>
      <c r="K9" s="9">
        <v>60</v>
      </c>
      <c r="L9" s="11">
        <v>6500</v>
      </c>
      <c r="M9" s="11">
        <v>8605</v>
      </c>
      <c r="N9" s="12">
        <f t="shared" si="2"/>
        <v>1.3238461538461539</v>
      </c>
      <c r="O9" s="9">
        <v>98.582428500000006</v>
      </c>
      <c r="P9" s="13">
        <f t="shared" si="3"/>
        <v>4.6219999758157213</v>
      </c>
      <c r="Q9" s="9">
        <v>98.564895100000001</v>
      </c>
      <c r="R9" s="13">
        <f t="shared" si="4"/>
        <v>4.6800000891711235</v>
      </c>
      <c r="S9" s="9">
        <v>98.598153400000001</v>
      </c>
      <c r="T9" s="13">
        <f t="shared" si="5"/>
        <v>4.5699998880506376</v>
      </c>
      <c r="U9" s="9">
        <f t="shared" si="6"/>
        <v>98.598153400000001</v>
      </c>
      <c r="V9" s="13">
        <f t="shared" si="6"/>
        <v>4.5699998880506376</v>
      </c>
      <c r="W9" s="9">
        <v>98.474304799999999</v>
      </c>
      <c r="X9" s="13">
        <f t="shared" si="7"/>
        <v>4.9799999052283628</v>
      </c>
    </row>
    <row r="10" spans="1:24" x14ac:dyDescent="0.35">
      <c r="A10" s="6">
        <v>45663</v>
      </c>
      <c r="B10" s="16" t="s">
        <v>144</v>
      </c>
      <c r="C10" s="11">
        <v>12000</v>
      </c>
      <c r="D10" s="7" t="s">
        <v>12</v>
      </c>
      <c r="E10" s="6">
        <f t="shared" si="0"/>
        <v>45665</v>
      </c>
      <c r="F10" s="6">
        <f t="shared" si="1"/>
        <v>45945</v>
      </c>
      <c r="G10" s="9">
        <v>280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12000</v>
      </c>
      <c r="M10" s="11">
        <v>13515</v>
      </c>
      <c r="N10" s="12">
        <f t="shared" si="2"/>
        <v>1.12625</v>
      </c>
      <c r="O10" s="9">
        <v>96.490014900000006</v>
      </c>
      <c r="P10" s="13">
        <f t="shared" si="3"/>
        <v>4.6769999884353615</v>
      </c>
      <c r="Q10" s="9">
        <v>96.455268899999993</v>
      </c>
      <c r="R10" s="13">
        <f t="shared" si="4"/>
        <v>4.7249999572451804</v>
      </c>
      <c r="S10" s="9">
        <v>96.582067899999998</v>
      </c>
      <c r="T10" s="13">
        <f t="shared" si="5"/>
        <v>4.5500000405058945</v>
      </c>
      <c r="U10" s="9">
        <f t="shared" si="6"/>
        <v>96.582067899999998</v>
      </c>
      <c r="V10" s="13">
        <f t="shared" si="6"/>
        <v>4.5500000405058945</v>
      </c>
      <c r="W10" s="9">
        <v>96.364901799999998</v>
      </c>
      <c r="X10" s="13">
        <f t="shared" si="7"/>
        <v>4.8499999464683601</v>
      </c>
    </row>
    <row r="11" spans="1:24" x14ac:dyDescent="0.35">
      <c r="A11" s="6">
        <v>45677</v>
      </c>
      <c r="B11" s="16" t="s">
        <v>148</v>
      </c>
      <c r="C11" s="11">
        <v>3500</v>
      </c>
      <c r="D11" s="7" t="s">
        <v>13</v>
      </c>
      <c r="E11" s="6">
        <f t="shared" si="0"/>
        <v>45679</v>
      </c>
      <c r="F11" s="6">
        <f t="shared" si="1"/>
        <v>45707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3500</v>
      </c>
      <c r="M11" s="11">
        <v>4275</v>
      </c>
      <c r="N11" s="12">
        <f t="shared" si="2"/>
        <v>1.2214285714285715</v>
      </c>
      <c r="O11" s="9">
        <v>99.647050100000001</v>
      </c>
      <c r="P11" s="13">
        <f t="shared" si="3"/>
        <v>4.5540006263710451</v>
      </c>
      <c r="Q11" s="9">
        <v>99.643497699999998</v>
      </c>
      <c r="R11" s="13">
        <f t="shared" si="4"/>
        <v>4.6000001061785616</v>
      </c>
      <c r="S11" s="9">
        <v>99.651761399999998</v>
      </c>
      <c r="T11" s="13">
        <f t="shared" si="5"/>
        <v>4.4929997881316464</v>
      </c>
      <c r="U11" s="9">
        <f t="shared" si="6"/>
        <v>99.651761399999998</v>
      </c>
      <c r="V11" s="13">
        <f t="shared" si="6"/>
        <v>4.4929997881316464</v>
      </c>
      <c r="W11" s="9">
        <v>99.639636600000003</v>
      </c>
      <c r="X11" s="13">
        <f t="shared" si="7"/>
        <v>4.6500006146004722</v>
      </c>
    </row>
    <row r="12" spans="1:24" x14ac:dyDescent="0.35">
      <c r="A12" s="6">
        <v>45677</v>
      </c>
      <c r="B12" s="16" t="s">
        <v>147</v>
      </c>
      <c r="C12" s="11">
        <v>2500</v>
      </c>
      <c r="D12" s="7" t="s">
        <v>12</v>
      </c>
      <c r="E12" s="6">
        <f t="shared" si="0"/>
        <v>45679</v>
      </c>
      <c r="F12" s="6">
        <f t="shared" si="1"/>
        <v>45749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3400</v>
      </c>
      <c r="N12" s="12">
        <f t="shared" si="2"/>
        <v>1.36</v>
      </c>
      <c r="O12" s="9">
        <v>99.117305299999998</v>
      </c>
      <c r="P12" s="13">
        <f t="shared" si="3"/>
        <v>4.5800001615430839</v>
      </c>
      <c r="Q12" s="9">
        <v>99.107754900000003</v>
      </c>
      <c r="R12" s="13">
        <f t="shared" si="4"/>
        <v>4.63000003414896</v>
      </c>
      <c r="S12" s="9">
        <v>99.126666499999999</v>
      </c>
      <c r="T12" s="13">
        <f t="shared" si="5"/>
        <v>4.531000170949393</v>
      </c>
      <c r="U12" s="9">
        <f t="shared" si="6"/>
        <v>99.126666499999999</v>
      </c>
      <c r="V12" s="13">
        <f t="shared" si="6"/>
        <v>4.531000170949393</v>
      </c>
      <c r="W12" s="9">
        <v>99.084841400000002</v>
      </c>
      <c r="X12" s="13">
        <f t="shared" si="7"/>
        <v>4.7499999761387652</v>
      </c>
    </row>
    <row r="13" spans="1:24" x14ac:dyDescent="0.35">
      <c r="A13" s="6">
        <v>45677</v>
      </c>
      <c r="B13" s="16" t="s">
        <v>136</v>
      </c>
      <c r="C13" s="11">
        <v>3500</v>
      </c>
      <c r="D13" s="7" t="s">
        <v>12</v>
      </c>
      <c r="E13" s="6">
        <f t="shared" si="0"/>
        <v>45679</v>
      </c>
      <c r="F13" s="6">
        <f t="shared" si="1"/>
        <v>45833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3500</v>
      </c>
      <c r="M13" s="11">
        <v>4990</v>
      </c>
      <c r="N13" s="12">
        <f t="shared" si="2"/>
        <v>1.4257142857142857</v>
      </c>
      <c r="O13" s="9">
        <v>98.065670999999995</v>
      </c>
      <c r="P13" s="13">
        <f t="shared" si="3"/>
        <v>4.6109999613912445</v>
      </c>
      <c r="Q13" s="9">
        <v>98.041405100000006</v>
      </c>
      <c r="R13" s="13">
        <f t="shared" si="4"/>
        <v>4.6699999125854212</v>
      </c>
      <c r="S13" s="9">
        <v>98.080894700000002</v>
      </c>
      <c r="T13" s="13">
        <f t="shared" si="5"/>
        <v>4.5740000593797374</v>
      </c>
      <c r="U13" s="9">
        <f t="shared" si="6"/>
        <v>98.080894700000002</v>
      </c>
      <c r="V13" s="13">
        <f t="shared" si="6"/>
        <v>4.5740000593797374</v>
      </c>
      <c r="W13" s="9">
        <v>97.987980100000001</v>
      </c>
      <c r="X13" s="13">
        <f t="shared" si="7"/>
        <v>4.8000001000705783</v>
      </c>
    </row>
    <row r="14" spans="1:24" x14ac:dyDescent="0.35">
      <c r="A14" s="6">
        <v>45677</v>
      </c>
      <c r="B14" s="16" t="s">
        <v>144</v>
      </c>
      <c r="C14" s="11">
        <v>8000</v>
      </c>
      <c r="D14" s="7" t="s">
        <v>12</v>
      </c>
      <c r="E14" s="6">
        <f t="shared" si="0"/>
        <v>45679</v>
      </c>
      <c r="F14" s="6">
        <f t="shared" si="1"/>
        <v>45945</v>
      </c>
      <c r="G14" s="9">
        <v>266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8000</v>
      </c>
      <c r="M14" s="11">
        <v>10844</v>
      </c>
      <c r="N14" s="12">
        <f t="shared" si="2"/>
        <v>1.3554999999999999</v>
      </c>
      <c r="O14" s="9">
        <v>96.656890500000003</v>
      </c>
      <c r="P14" s="13">
        <f t="shared" si="3"/>
        <v>4.6810000552876847</v>
      </c>
      <c r="Q14" s="9">
        <v>96.621697499999996</v>
      </c>
      <c r="R14" s="13">
        <f t="shared" si="4"/>
        <v>4.7319999959683141</v>
      </c>
      <c r="S14" s="9">
        <v>96.7819985</v>
      </c>
      <c r="T14" s="13">
        <f t="shared" si="5"/>
        <v>4.5000000697443747</v>
      </c>
      <c r="U14" s="31">
        <f t="shared" si="6"/>
        <v>96.7819985</v>
      </c>
      <c r="V14" s="13">
        <f t="shared" si="6"/>
        <v>4.5000000697443747</v>
      </c>
      <c r="W14" s="9">
        <v>96.533482599999999</v>
      </c>
      <c r="X14" s="13">
        <f t="shared" si="7"/>
        <v>4.8600000558466103</v>
      </c>
    </row>
    <row r="15" spans="1:24" x14ac:dyDescent="0.35">
      <c r="A15" s="6">
        <v>45691</v>
      </c>
      <c r="B15" s="16" t="s">
        <v>129</v>
      </c>
      <c r="C15" s="11">
        <v>4000</v>
      </c>
      <c r="D15" s="7" t="s">
        <v>12</v>
      </c>
      <c r="E15" s="6">
        <f t="shared" si="0"/>
        <v>45693</v>
      </c>
      <c r="F15" s="6">
        <f t="shared" si="1"/>
        <v>45721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4000</v>
      </c>
      <c r="M15" s="11">
        <v>5020</v>
      </c>
      <c r="N15" s="12">
        <f t="shared" si="2"/>
        <v>1.2549999999999999</v>
      </c>
      <c r="O15" s="9">
        <v>99.646355099999994</v>
      </c>
      <c r="P15" s="13">
        <f t="shared" si="3"/>
        <v>4.5629998161368563</v>
      </c>
      <c r="Q15" s="9">
        <v>99.643883799999998</v>
      </c>
      <c r="R15" s="13">
        <f t="shared" si="4"/>
        <v>4.5950003979500531</v>
      </c>
      <c r="S15" s="9">
        <v>99.651220699999996</v>
      </c>
      <c r="T15" s="13">
        <f t="shared" si="5"/>
        <v>4.5000003554540866</v>
      </c>
      <c r="U15" s="9">
        <f t="shared" si="6"/>
        <v>99.651220699999996</v>
      </c>
      <c r="V15" s="13">
        <f t="shared" si="6"/>
        <v>4.5000003554540866</v>
      </c>
      <c r="W15" s="9">
        <v>99.635775899999999</v>
      </c>
      <c r="X15" s="13">
        <f t="shared" si="7"/>
        <v>4.6999998177505047</v>
      </c>
    </row>
    <row r="16" spans="1:24" x14ac:dyDescent="0.35">
      <c r="A16" s="6">
        <v>45691</v>
      </c>
      <c r="B16" s="16" t="s">
        <v>147</v>
      </c>
      <c r="C16" s="11">
        <v>3000</v>
      </c>
      <c r="D16" s="7" t="s">
        <v>12</v>
      </c>
      <c r="E16" s="6">
        <f t="shared" si="0"/>
        <v>45693</v>
      </c>
      <c r="F16" s="6">
        <f t="shared" si="1"/>
        <v>45749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3000</v>
      </c>
      <c r="M16" s="11">
        <v>3870</v>
      </c>
      <c r="N16" s="12">
        <f t="shared" si="2"/>
        <v>1.29</v>
      </c>
      <c r="O16" s="9">
        <v>99.293515600000006</v>
      </c>
      <c r="P16" s="13">
        <f t="shared" si="3"/>
        <v>4.5740000252054598</v>
      </c>
      <c r="Q16" s="9">
        <v>99.291061799999994</v>
      </c>
      <c r="R16" s="13">
        <f t="shared" si="4"/>
        <v>4.5900001213834276</v>
      </c>
      <c r="S16" s="9">
        <v>99.299343800000003</v>
      </c>
      <c r="T16" s="13">
        <f t="shared" si="5"/>
        <v>4.5360001951708888</v>
      </c>
      <c r="U16" s="31">
        <f t="shared" si="6"/>
        <v>99.299343800000003</v>
      </c>
      <c r="V16" s="13">
        <f t="shared" si="6"/>
        <v>4.5360001951708888</v>
      </c>
      <c r="W16" s="9">
        <v>99.274195300000002</v>
      </c>
      <c r="X16" s="13">
        <f t="shared" si="7"/>
        <v>4.7000001793445332</v>
      </c>
    </row>
    <row r="17" spans="1:24" x14ac:dyDescent="0.35">
      <c r="A17" s="6">
        <v>45691</v>
      </c>
      <c r="B17" s="16" t="s">
        <v>143</v>
      </c>
      <c r="C17" s="11">
        <v>6500</v>
      </c>
      <c r="D17" s="7" t="s">
        <v>12</v>
      </c>
      <c r="E17" s="6">
        <f t="shared" si="0"/>
        <v>45693</v>
      </c>
      <c r="F17" s="6">
        <f t="shared" si="1"/>
        <v>45777</v>
      </c>
      <c r="G17" s="9">
        <v>84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5275</v>
      </c>
      <c r="M17" s="11">
        <v>5275</v>
      </c>
      <c r="N17" s="12">
        <f t="shared" si="2"/>
        <v>1</v>
      </c>
      <c r="O17" s="9">
        <v>98.932126600000004</v>
      </c>
      <c r="P17" s="13">
        <f t="shared" si="3"/>
        <v>4.6260001103769559</v>
      </c>
      <c r="Q17" s="9">
        <v>98.915229600000004</v>
      </c>
      <c r="R17" s="13">
        <f t="shared" si="4"/>
        <v>4.7000002110898249</v>
      </c>
      <c r="S17" s="9">
        <v>98.939663600000003</v>
      </c>
      <c r="T17" s="13">
        <f t="shared" si="5"/>
        <v>4.5930001091522259</v>
      </c>
      <c r="U17" s="9">
        <f t="shared" si="6"/>
        <v>98.939663600000003</v>
      </c>
      <c r="V17" s="13">
        <f t="shared" si="6"/>
        <v>4.5930001091522259</v>
      </c>
      <c r="W17" s="9">
        <v>98.915229600000004</v>
      </c>
      <c r="X17" s="13">
        <f t="shared" si="7"/>
        <v>4.7000002110898249</v>
      </c>
    </row>
    <row r="18" spans="1:24" x14ac:dyDescent="0.35">
      <c r="A18" s="6">
        <v>45691</v>
      </c>
      <c r="B18" s="16" t="s">
        <v>144</v>
      </c>
      <c r="C18" s="11">
        <v>7000</v>
      </c>
      <c r="D18" s="7" t="s">
        <v>12</v>
      </c>
      <c r="E18" s="6">
        <f t="shared" si="0"/>
        <v>45693</v>
      </c>
      <c r="F18" s="6">
        <f t="shared" si="1"/>
        <v>45945</v>
      </c>
      <c r="G18" s="9">
        <v>252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7000</v>
      </c>
      <c r="M18" s="11">
        <v>9800</v>
      </c>
      <c r="N18" s="12">
        <f t="shared" si="2"/>
        <v>1.4</v>
      </c>
      <c r="O18" s="9">
        <v>96.829229999999995</v>
      </c>
      <c r="P18" s="13">
        <f t="shared" si="3"/>
        <v>4.6780000507816029</v>
      </c>
      <c r="Q18" s="9">
        <v>96.814137200000005</v>
      </c>
      <c r="R18" s="13">
        <f t="shared" si="4"/>
        <v>4.7009999810529361</v>
      </c>
      <c r="S18" s="9">
        <v>96.873879900000006</v>
      </c>
      <c r="T18" s="13">
        <f t="shared" si="5"/>
        <v>4.609999993551253</v>
      </c>
      <c r="U18" s="31">
        <f t="shared" si="6"/>
        <v>96.873879900000006</v>
      </c>
      <c r="V18" s="13">
        <f t="shared" si="6"/>
        <v>4.609999993551253</v>
      </c>
      <c r="W18" s="9">
        <v>96.716475700000004</v>
      </c>
      <c r="X18" s="13">
        <f t="shared" si="7"/>
        <v>4.8499999261242674</v>
      </c>
    </row>
    <row r="19" spans="1:24" x14ac:dyDescent="0.35">
      <c r="A19" s="6">
        <v>45705</v>
      </c>
      <c r="B19" s="16" t="s">
        <v>149</v>
      </c>
      <c r="C19" s="11">
        <v>3200</v>
      </c>
      <c r="D19" s="7" t="s">
        <v>13</v>
      </c>
      <c r="E19" s="6">
        <f t="shared" si="0"/>
        <v>45707</v>
      </c>
      <c r="F19" s="6">
        <f t="shared" si="1"/>
        <v>45735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3200</v>
      </c>
      <c r="M19" s="11">
        <v>7005</v>
      </c>
      <c r="N19" s="12">
        <f t="shared" si="2"/>
        <v>2.1890624999999999</v>
      </c>
      <c r="O19" s="9">
        <v>99.647359100000003</v>
      </c>
      <c r="P19" s="13">
        <f t="shared" si="3"/>
        <v>4.5499995880687552</v>
      </c>
      <c r="Q19" s="9">
        <v>99.6458145</v>
      </c>
      <c r="R19" s="13">
        <f t="shared" si="4"/>
        <v>4.5699998482410615</v>
      </c>
      <c r="S19" s="9">
        <v>99.651220699999996</v>
      </c>
      <c r="T19" s="13">
        <f t="shared" si="5"/>
        <v>4.5000003554540866</v>
      </c>
      <c r="U19" s="31">
        <f t="shared" si="6"/>
        <v>99.651220699999996</v>
      </c>
      <c r="V19" s="13">
        <f t="shared" si="6"/>
        <v>4.5000003554540866</v>
      </c>
      <c r="W19" s="9">
        <v>99.631915399999997</v>
      </c>
      <c r="X19" s="13">
        <f t="shared" si="7"/>
        <v>4.7500003053382285</v>
      </c>
    </row>
    <row r="20" spans="1:24" x14ac:dyDescent="0.35">
      <c r="A20" s="6">
        <v>45705</v>
      </c>
      <c r="B20" s="16" t="s">
        <v>147</v>
      </c>
      <c r="C20" s="11">
        <v>2000</v>
      </c>
      <c r="D20" s="7" t="s">
        <v>12</v>
      </c>
      <c r="E20" s="6">
        <f t="shared" si="0"/>
        <v>45707</v>
      </c>
      <c r="F20" s="6">
        <f t="shared" si="1"/>
        <v>45749</v>
      </c>
      <c r="G20" s="9">
        <v>42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1755</v>
      </c>
      <c r="M20" s="11">
        <v>1755</v>
      </c>
      <c r="N20" s="12">
        <f t="shared" si="2"/>
        <v>1</v>
      </c>
      <c r="O20" s="9">
        <v>99.466428899999997</v>
      </c>
      <c r="P20" s="13">
        <f t="shared" si="3"/>
        <v>4.5980001715217904</v>
      </c>
      <c r="Q20" s="9">
        <v>99.458118999999996</v>
      </c>
      <c r="R20" s="13">
        <f t="shared" si="4"/>
        <v>4.6700001291139612</v>
      </c>
      <c r="S20" s="9">
        <v>99.472085100000001</v>
      </c>
      <c r="T20" s="13">
        <f t="shared" si="5"/>
        <v>4.5489997043832435</v>
      </c>
      <c r="U20" s="31">
        <f t="shared" si="6"/>
        <v>99.472085100000001</v>
      </c>
      <c r="V20" s="13">
        <f t="shared" si="6"/>
        <v>4.5489997043832435</v>
      </c>
      <c r="W20" s="9">
        <v>99.458118999999996</v>
      </c>
      <c r="X20" s="13">
        <f t="shared" si="7"/>
        <v>4.6700001291139612</v>
      </c>
    </row>
    <row r="21" spans="1:24" x14ac:dyDescent="0.35">
      <c r="A21" s="6">
        <v>45705</v>
      </c>
      <c r="B21" s="16" t="s">
        <v>143</v>
      </c>
      <c r="C21" s="11">
        <v>3000</v>
      </c>
      <c r="D21" s="7" t="s">
        <v>12</v>
      </c>
      <c r="E21" s="6">
        <f t="shared" si="0"/>
        <v>45707</v>
      </c>
      <c r="F21" s="6">
        <f t="shared" si="1"/>
        <v>45777</v>
      </c>
      <c r="G21" s="9">
        <v>70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3000</v>
      </c>
      <c r="M21" s="11">
        <v>3230</v>
      </c>
      <c r="N21" s="12">
        <f t="shared" si="2"/>
        <v>1.0766666666666667</v>
      </c>
      <c r="O21" s="9">
        <v>99.102407499999998</v>
      </c>
      <c r="P21" s="13">
        <f t="shared" si="3"/>
        <v>4.657999857369771</v>
      </c>
      <c r="Q21" s="9">
        <v>99.096296800000005</v>
      </c>
      <c r="R21" s="13">
        <f t="shared" si="4"/>
        <v>4.6900001384742289</v>
      </c>
      <c r="S21" s="9">
        <v>99.108518900000007</v>
      </c>
      <c r="T21" s="13">
        <f t="shared" si="5"/>
        <v>4.6259998572707017</v>
      </c>
      <c r="U21" s="31">
        <f t="shared" si="6"/>
        <v>99.108518900000007</v>
      </c>
      <c r="V21" s="13">
        <f t="shared" si="6"/>
        <v>4.6259998572707017</v>
      </c>
      <c r="W21" s="9">
        <v>99.0905688</v>
      </c>
      <c r="X21" s="13">
        <f t="shared" si="7"/>
        <v>4.7199998945380397</v>
      </c>
    </row>
    <row r="22" spans="1:24" x14ac:dyDescent="0.35">
      <c r="A22" s="6">
        <v>45705</v>
      </c>
      <c r="B22" s="16" t="s">
        <v>144</v>
      </c>
      <c r="C22" s="11">
        <v>7000</v>
      </c>
      <c r="D22" s="7" t="s">
        <v>12</v>
      </c>
      <c r="E22" s="6">
        <f t="shared" si="0"/>
        <v>45707</v>
      </c>
      <c r="F22" s="6">
        <f t="shared" si="1"/>
        <v>45945</v>
      </c>
      <c r="G22" s="9">
        <v>238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2500</v>
      </c>
      <c r="M22" s="11">
        <v>7450</v>
      </c>
      <c r="N22" s="12">
        <f t="shared" si="2"/>
        <v>2.98</v>
      </c>
      <c r="O22" s="9">
        <v>96.995123399999997</v>
      </c>
      <c r="P22" s="13">
        <f t="shared" si="3"/>
        <v>4.6860000136855575</v>
      </c>
      <c r="Q22" s="9">
        <v>96.973980800000007</v>
      </c>
      <c r="R22" s="13">
        <f t="shared" si="4"/>
        <v>4.7200000055681466</v>
      </c>
      <c r="S22" s="9">
        <v>97.017519699999994</v>
      </c>
      <c r="T22" s="13">
        <f t="shared" si="5"/>
        <v>4.6500000757036535</v>
      </c>
      <c r="U22" s="31">
        <f t="shared" si="6"/>
        <v>97.017519699999994</v>
      </c>
      <c r="V22" s="13">
        <f t="shared" si="6"/>
        <v>4.6500000757036535</v>
      </c>
      <c r="W22" s="9">
        <v>96.868405899999999</v>
      </c>
      <c r="X22" s="13">
        <f t="shared" si="7"/>
        <v>4.8899999759468376</v>
      </c>
    </row>
  </sheetData>
  <autoFilter ref="A6:X6" xr:uid="{00000000-0009-0000-0000-000000000000}"/>
  <pageMargins left="0.7" right="0.7" top="0.75" bottom="0.75" header="0.3" footer="0.3"/>
  <pageSetup paperSize="9" orientation="portrait" verticalDpi="0" r:id="rId1"/>
  <headerFooter>
    <oddHeader>&amp;L&amp;"Calibri"&amp;10&amp;K317100CBUAE Classification: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10"/>
  <sheetViews>
    <sheetView zoomScale="80" zoomScaleNormal="80" workbookViewId="0">
      <selection activeCell="X32" sqref="A32:X38"/>
    </sheetView>
  </sheetViews>
  <sheetFormatPr defaultRowHeight="14.5" x14ac:dyDescent="0.35"/>
  <cols>
    <col min="1" max="1" width="19.1796875" customWidth="1"/>
    <col min="2" max="2" width="14.81640625" bestFit="1" customWidth="1"/>
    <col min="3" max="3" width="11.54296875" bestFit="1" customWidth="1"/>
    <col min="4" max="4" width="9.453125" customWidth="1"/>
    <col min="5" max="5" width="19.1796875" bestFit="1" customWidth="1"/>
    <col min="6" max="6" width="18.7265625" bestFit="1" customWidth="1"/>
    <col min="7" max="7" width="8.81640625" bestFit="1" customWidth="1"/>
    <col min="8" max="8" width="12.54296875" customWidth="1"/>
    <col min="12" max="12" width="13.7265625" bestFit="1" customWidth="1"/>
    <col min="13" max="13" width="17.1796875" bestFit="1" customWidth="1"/>
    <col min="14" max="14" width="11" bestFit="1" customWidth="1"/>
    <col min="15" max="16" width="13.1796875" bestFit="1" customWidth="1"/>
    <col min="17" max="17" width="12.453125" bestFit="1" customWidth="1"/>
    <col min="18" max="18" width="13.1796875" bestFit="1" customWidth="1"/>
    <col min="19" max="19" width="12.453125" bestFit="1" customWidth="1"/>
    <col min="20" max="20" width="12.7265625" bestFit="1" customWidth="1"/>
    <col min="21" max="21" width="12.453125" bestFit="1" customWidth="1"/>
    <col min="22" max="22" width="8.7265625" bestFit="1" customWidth="1"/>
    <col min="23" max="23" width="12.453125" bestFit="1" customWidth="1"/>
    <col min="24" max="24" width="10.26953125" bestFit="1" customWidth="1"/>
  </cols>
  <sheetData>
    <row r="1" spans="1:24" x14ac:dyDescent="0.3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3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3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3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3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3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71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3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3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3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3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3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3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3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3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3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3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3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3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3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3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3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3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3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3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3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3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3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3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3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3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3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3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3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3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3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3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3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3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3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3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3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3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3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3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3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3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3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3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3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3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3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3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3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3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3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3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35">
      <c r="A59" s="6">
        <v>45495</v>
      </c>
      <c r="B59" s="16" t="s">
        <v>131</v>
      </c>
      <c r="C59" s="11">
        <v>2500</v>
      </c>
      <c r="D59" s="7" t="s">
        <v>12</v>
      </c>
      <c r="E59" s="6">
        <f t="shared" si="7"/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35">
      <c r="A60" s="6">
        <v>45495</v>
      </c>
      <c r="B60" s="16" t="s">
        <v>134</v>
      </c>
      <c r="C60" s="11">
        <v>3000</v>
      </c>
      <c r="D60" s="7" t="s">
        <v>13</v>
      </c>
      <c r="E60" s="6">
        <f t="shared" si="7"/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35">
      <c r="A61" s="6">
        <v>45495</v>
      </c>
      <c r="B61" s="16" t="s">
        <v>135</v>
      </c>
      <c r="C61" s="11">
        <v>7000</v>
      </c>
      <c r="D61" s="7" t="s">
        <v>13</v>
      </c>
      <c r="E61" s="6">
        <f t="shared" si="7"/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35">
      <c r="A62" s="6">
        <v>45495</v>
      </c>
      <c r="B62" s="16" t="s">
        <v>136</v>
      </c>
      <c r="C62" s="11">
        <v>16500</v>
      </c>
      <c r="D62" s="7" t="s">
        <v>13</v>
      </c>
      <c r="E62" s="6">
        <f t="shared" si="7"/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35">
      <c r="A63" s="6">
        <v>45509</v>
      </c>
      <c r="B63" s="16" t="s">
        <v>137</v>
      </c>
      <c r="C63" s="11">
        <v>2000</v>
      </c>
      <c r="D63" s="7" t="s">
        <v>13</v>
      </c>
      <c r="E63" s="6">
        <f t="shared" si="7"/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35">
      <c r="A64" s="6">
        <v>45509</v>
      </c>
      <c r="B64" s="16" t="s">
        <v>134</v>
      </c>
      <c r="C64" s="11">
        <v>2000</v>
      </c>
      <c r="D64" s="7" t="s">
        <v>12</v>
      </c>
      <c r="E64" s="6">
        <f t="shared" si="7"/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35">
      <c r="A65" s="6">
        <v>45509</v>
      </c>
      <c r="B65" s="16" t="s">
        <v>135</v>
      </c>
      <c r="C65" s="11">
        <v>3500</v>
      </c>
      <c r="D65" s="7" t="s">
        <v>12</v>
      </c>
      <c r="E65" s="6">
        <f t="shared" si="7"/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35">
      <c r="A66" s="6">
        <v>45509</v>
      </c>
      <c r="B66" s="16" t="s">
        <v>136</v>
      </c>
      <c r="C66" s="11">
        <v>15500</v>
      </c>
      <c r="D66" s="7" t="s">
        <v>12</v>
      </c>
      <c r="E66" s="6">
        <f t="shared" si="7"/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35">
      <c r="A67" s="6">
        <v>45523</v>
      </c>
      <c r="B67" s="16" t="s">
        <v>128</v>
      </c>
      <c r="C67" s="11">
        <v>2500</v>
      </c>
      <c r="D67" s="7" t="s">
        <v>12</v>
      </c>
      <c r="E67" s="6">
        <f t="shared" si="7"/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35">
      <c r="A68" s="6">
        <v>45523</v>
      </c>
      <c r="B68" s="16" t="s">
        <v>134</v>
      </c>
      <c r="C68" s="11">
        <v>2000</v>
      </c>
      <c r="D68" s="7" t="s">
        <v>12</v>
      </c>
      <c r="E68" s="6">
        <f t="shared" si="7"/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35">
      <c r="A69" s="6">
        <v>45523</v>
      </c>
      <c r="B69" s="16" t="s">
        <v>135</v>
      </c>
      <c r="C69" s="11">
        <v>3000</v>
      </c>
      <c r="D69" s="7" t="s">
        <v>12</v>
      </c>
      <c r="E69" s="6">
        <f t="shared" si="7"/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35">
      <c r="A70" s="6">
        <v>45523</v>
      </c>
      <c r="B70" s="16" t="s">
        <v>136</v>
      </c>
      <c r="C70" s="11">
        <v>12000</v>
      </c>
      <c r="D70" s="7" t="s">
        <v>12</v>
      </c>
      <c r="E70" s="6">
        <f t="shared" si="7"/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35">
      <c r="A71" s="6">
        <v>45537</v>
      </c>
      <c r="B71" s="16" t="s">
        <v>138</v>
      </c>
      <c r="C71" s="11">
        <v>2000</v>
      </c>
      <c r="D71" s="7" t="s">
        <v>13</v>
      </c>
      <c r="E71" s="6">
        <f t="shared" si="7"/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35">
      <c r="A72" s="6">
        <v>45537</v>
      </c>
      <c r="B72" s="16" t="s">
        <v>134</v>
      </c>
      <c r="C72" s="11">
        <v>2500</v>
      </c>
      <c r="D72" s="7" t="s">
        <v>12</v>
      </c>
      <c r="E72" s="6">
        <f t="shared" ref="E72:E102" si="9">A72+2</f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102" si="10">M72/L72</f>
        <v>1.0920000000000001</v>
      </c>
      <c r="O72" s="9">
        <v>99.365764900000002</v>
      </c>
      <c r="P72" s="13">
        <f t="shared" ref="P72:P102" si="11">100*((100-O72)/O72)*360/G72</f>
        <v>5.4709998585668203</v>
      </c>
      <c r="Q72" s="9">
        <v>99.354362199999997</v>
      </c>
      <c r="R72" s="13">
        <f t="shared" ref="R72:R102" si="12">100*((100-Q72)/Q72)*360/G72</f>
        <v>5.5700003131964255</v>
      </c>
      <c r="S72" s="9">
        <v>99.376248399999994</v>
      </c>
      <c r="T72" s="13">
        <f t="shared" ref="T72:T102" si="13">100*((100-S72)/S72)*360/G72</f>
        <v>5.3800001225587968</v>
      </c>
      <c r="U72" s="9">
        <f t="shared" ref="U72:V87" si="14">S72</f>
        <v>99.376248399999994</v>
      </c>
      <c r="V72" s="13">
        <f t="shared" si="14"/>
        <v>5.3800001225587968</v>
      </c>
      <c r="W72" s="9">
        <v>99.349755799999997</v>
      </c>
      <c r="X72" s="13">
        <f t="shared" ref="X72:X102" si="15">100*((100-W72)/W72)*360/G72</f>
        <v>5.6100004166147546</v>
      </c>
    </row>
    <row r="73" spans="1:24" x14ac:dyDescent="0.35">
      <c r="A73" s="6">
        <v>45537</v>
      </c>
      <c r="B73" s="16" t="s">
        <v>135</v>
      </c>
      <c r="C73" s="11">
        <v>4500</v>
      </c>
      <c r="D73" s="7" t="s">
        <v>12</v>
      </c>
      <c r="E73" s="6">
        <f t="shared" si="9"/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10"/>
        <v>1</v>
      </c>
      <c r="O73" s="9">
        <v>98.194979900000007</v>
      </c>
      <c r="P73" s="13">
        <f t="shared" si="11"/>
        <v>5.2519999402884601</v>
      </c>
      <c r="Q73" s="9">
        <v>98.134945400000007</v>
      </c>
      <c r="R73" s="13">
        <f t="shared" si="12"/>
        <v>5.4299998913245524</v>
      </c>
      <c r="S73" s="9">
        <v>98.229414800000001</v>
      </c>
      <c r="T73" s="13">
        <f t="shared" si="13"/>
        <v>5.1499999948517008</v>
      </c>
      <c r="U73" s="9">
        <f t="shared" si="14"/>
        <v>98.229414800000001</v>
      </c>
      <c r="V73" s="13">
        <f t="shared" si="14"/>
        <v>5.1499999948517008</v>
      </c>
      <c r="W73" s="9">
        <v>98.134945400000007</v>
      </c>
      <c r="X73" s="13">
        <f t="shared" si="15"/>
        <v>5.4299998913245524</v>
      </c>
    </row>
    <row r="74" spans="1:24" x14ac:dyDescent="0.35">
      <c r="A74" s="6">
        <v>45537</v>
      </c>
      <c r="B74" s="16" t="s">
        <v>136</v>
      </c>
      <c r="C74" s="11">
        <v>8500</v>
      </c>
      <c r="D74" s="7" t="s">
        <v>12</v>
      </c>
      <c r="E74" s="6">
        <f t="shared" si="9"/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10"/>
        <v>1.2482352941176471</v>
      </c>
      <c r="O74" s="9">
        <v>96.134187900000001</v>
      </c>
      <c r="P74" s="13">
        <f t="shared" si="11"/>
        <v>4.9240000594915871</v>
      </c>
      <c r="Q74" s="9">
        <v>96.061786900000001</v>
      </c>
      <c r="R74" s="13">
        <f t="shared" si="12"/>
        <v>5.0200000548834662</v>
      </c>
      <c r="S74" s="9">
        <v>96.197628399999999</v>
      </c>
      <c r="T74" s="13">
        <f t="shared" si="13"/>
        <v>4.8400000103222878</v>
      </c>
      <c r="U74" s="9">
        <f t="shared" si="14"/>
        <v>96.197628399999999</v>
      </c>
      <c r="V74" s="13">
        <f t="shared" si="14"/>
        <v>4.8400000103222878</v>
      </c>
      <c r="W74" s="9">
        <v>95.888768999999996</v>
      </c>
      <c r="X74" s="13">
        <f t="shared" si="15"/>
        <v>5.2500000371923337</v>
      </c>
    </row>
    <row r="75" spans="1:24" x14ac:dyDescent="0.35">
      <c r="A75" s="6">
        <v>45551</v>
      </c>
      <c r="B75" s="16" t="s">
        <v>134</v>
      </c>
      <c r="C75" s="11">
        <v>1500</v>
      </c>
      <c r="D75" s="7" t="s">
        <v>12</v>
      </c>
      <c r="E75" s="6">
        <f t="shared" si="9"/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10"/>
        <v>2.6533333333333333</v>
      </c>
      <c r="O75" s="9">
        <v>99.590395799999996</v>
      </c>
      <c r="P75" s="13">
        <f t="shared" si="11"/>
        <v>5.2879995826723745</v>
      </c>
      <c r="Q75" s="9">
        <v>99.587155899999999</v>
      </c>
      <c r="R75" s="13">
        <f t="shared" si="12"/>
        <v>5.3300001626299922</v>
      </c>
      <c r="S75" s="9">
        <v>99.594098700000004</v>
      </c>
      <c r="T75" s="13">
        <f t="shared" si="13"/>
        <v>5.2400002290496692</v>
      </c>
      <c r="U75" s="9">
        <f t="shared" si="14"/>
        <v>99.594098700000004</v>
      </c>
      <c r="V75" s="13">
        <f t="shared" si="14"/>
        <v>5.2400002290496692</v>
      </c>
      <c r="W75" s="9">
        <v>99.567875400000005</v>
      </c>
      <c r="X75" s="13">
        <f t="shared" si="15"/>
        <v>5.5800002681242749</v>
      </c>
    </row>
    <row r="76" spans="1:24" x14ac:dyDescent="0.35">
      <c r="A76" s="6">
        <v>45551</v>
      </c>
      <c r="B76" s="16" t="s">
        <v>139</v>
      </c>
      <c r="C76" s="11">
        <v>3500</v>
      </c>
      <c r="D76" s="7" t="s">
        <v>13</v>
      </c>
      <c r="E76" s="6">
        <f t="shared" si="9"/>
        <v>45553</v>
      </c>
      <c r="F76" s="6">
        <f t="shared" ref="F76:F102" si="16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10"/>
        <v>1.7651428571428571</v>
      </c>
      <c r="O76" s="9">
        <v>98.803034199999999</v>
      </c>
      <c r="P76" s="13">
        <f t="shared" si="11"/>
        <v>5.1919998916100427</v>
      </c>
      <c r="Q76" s="9">
        <v>98.789824600000003</v>
      </c>
      <c r="R76" s="13">
        <f t="shared" si="12"/>
        <v>5.2500002110541129</v>
      </c>
      <c r="S76" s="9">
        <v>98.815563699999998</v>
      </c>
      <c r="T76" s="13">
        <f t="shared" si="13"/>
        <v>5.1370000649286158</v>
      </c>
      <c r="U76" s="9">
        <f t="shared" si="14"/>
        <v>98.815563699999998</v>
      </c>
      <c r="V76" s="13">
        <f t="shared" si="14"/>
        <v>5.1370000649286158</v>
      </c>
      <c r="W76" s="9">
        <v>98.739751600000005</v>
      </c>
      <c r="X76" s="13">
        <f t="shared" si="15"/>
        <v>5.4700001609367517</v>
      </c>
    </row>
    <row r="77" spans="1:24" x14ac:dyDescent="0.35">
      <c r="A77" s="6">
        <v>45551</v>
      </c>
      <c r="B77" s="16" t="s">
        <v>135</v>
      </c>
      <c r="C77" s="11">
        <v>2000</v>
      </c>
      <c r="D77" s="7" t="s">
        <v>12</v>
      </c>
      <c r="E77" s="6">
        <f t="shared" si="9"/>
        <v>45553</v>
      </c>
      <c r="F77" s="6">
        <f t="shared" si="16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10"/>
        <v>2.5169999999999999</v>
      </c>
      <c r="O77" s="9">
        <v>98.436306500000001</v>
      </c>
      <c r="P77" s="13">
        <f t="shared" si="11"/>
        <v>5.1059998665953872</v>
      </c>
      <c r="Q77" s="9">
        <v>98.414003699999995</v>
      </c>
      <c r="R77" s="13">
        <f t="shared" si="12"/>
        <v>5.179999856057087</v>
      </c>
      <c r="S77" s="9">
        <v>98.447461700000005</v>
      </c>
      <c r="T77" s="13">
        <f t="shared" si="13"/>
        <v>5.0689998425540015</v>
      </c>
      <c r="U77" s="9">
        <f t="shared" si="14"/>
        <v>98.447461700000005</v>
      </c>
      <c r="V77" s="13">
        <f t="shared" si="14"/>
        <v>5.0689998425540015</v>
      </c>
      <c r="W77" s="9">
        <v>98.338730999999996</v>
      </c>
      <c r="X77" s="13">
        <f t="shared" si="15"/>
        <v>5.4300001230295809</v>
      </c>
    </row>
    <row r="78" spans="1:24" x14ac:dyDescent="0.35">
      <c r="A78" s="6">
        <v>45551</v>
      </c>
      <c r="B78" s="16" t="s">
        <v>136</v>
      </c>
      <c r="C78" s="11">
        <v>4000</v>
      </c>
      <c r="D78" s="7" t="s">
        <v>12</v>
      </c>
      <c r="E78" s="6">
        <f t="shared" si="9"/>
        <v>45553</v>
      </c>
      <c r="F78" s="6">
        <f t="shared" si="16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10"/>
        <v>2.4757500000000001</v>
      </c>
      <c r="O78" s="9">
        <v>96.5342074</v>
      </c>
      <c r="P78" s="13">
        <f t="shared" si="11"/>
        <v>4.6160000451227177</v>
      </c>
      <c r="Q78" s="9">
        <v>96.437181899999999</v>
      </c>
      <c r="R78" s="13">
        <f t="shared" si="12"/>
        <v>4.7499999878899715</v>
      </c>
      <c r="S78" s="9">
        <v>96.576989600000005</v>
      </c>
      <c r="T78" s="13">
        <f t="shared" si="13"/>
        <v>4.5569999537742527</v>
      </c>
      <c r="U78" s="9">
        <f t="shared" si="14"/>
        <v>96.576989600000005</v>
      </c>
      <c r="V78" s="13">
        <f t="shared" si="14"/>
        <v>4.5569999537742527</v>
      </c>
      <c r="W78" s="9">
        <v>96.112772300000003</v>
      </c>
      <c r="X78" s="13">
        <f t="shared" si="15"/>
        <v>5.2000000271704598</v>
      </c>
    </row>
    <row r="79" spans="1:24" x14ac:dyDescent="0.35">
      <c r="A79" s="6">
        <v>45565</v>
      </c>
      <c r="B79" s="16" t="s">
        <v>140</v>
      </c>
      <c r="C79" s="11">
        <v>3600</v>
      </c>
      <c r="D79" s="7" t="s">
        <v>13</v>
      </c>
      <c r="E79" s="6">
        <f t="shared" si="9"/>
        <v>45567</v>
      </c>
      <c r="F79" s="6">
        <f t="shared" si="16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10"/>
        <v>1.1847222222222222</v>
      </c>
      <c r="O79" s="9">
        <v>99.609222000000003</v>
      </c>
      <c r="P79" s="13">
        <f t="shared" si="11"/>
        <v>5.0439994114486089</v>
      </c>
      <c r="Q79" s="9">
        <v>99.604900599999993</v>
      </c>
      <c r="R79" s="13">
        <f t="shared" si="12"/>
        <v>5.0999994959801338</v>
      </c>
      <c r="S79" s="9">
        <v>99.616476599999999</v>
      </c>
      <c r="T79" s="13">
        <f t="shared" si="13"/>
        <v>4.9499995494291156</v>
      </c>
      <c r="U79" s="9">
        <f t="shared" si="14"/>
        <v>99.616476599999999</v>
      </c>
      <c r="V79" s="13">
        <f t="shared" si="14"/>
        <v>4.9499995494291156</v>
      </c>
      <c r="W79" s="9">
        <v>99.5971847</v>
      </c>
      <c r="X79" s="13">
        <f t="shared" si="15"/>
        <v>5.200000253765066</v>
      </c>
    </row>
    <row r="80" spans="1:24" x14ac:dyDescent="0.35">
      <c r="A80" s="6">
        <v>45565</v>
      </c>
      <c r="B80" s="16" t="s">
        <v>139</v>
      </c>
      <c r="C80" s="11">
        <v>1500</v>
      </c>
      <c r="D80" s="7" t="s">
        <v>12</v>
      </c>
      <c r="E80" s="6">
        <f t="shared" si="9"/>
        <v>45567</v>
      </c>
      <c r="F80" s="6">
        <f t="shared" si="16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10"/>
        <v>1.6666666666666667</v>
      </c>
      <c r="O80" s="9">
        <v>99.045912700000002</v>
      </c>
      <c r="P80" s="13">
        <f t="shared" si="11"/>
        <v>4.954000172199204</v>
      </c>
      <c r="Q80" s="9">
        <v>99.040953400000006</v>
      </c>
      <c r="R80" s="13">
        <f t="shared" si="12"/>
        <v>4.9800001795447413</v>
      </c>
      <c r="S80" s="9">
        <v>99.056214400000002</v>
      </c>
      <c r="T80" s="13">
        <f t="shared" si="13"/>
        <v>4.9000000087684601</v>
      </c>
      <c r="U80" s="9">
        <f t="shared" si="14"/>
        <v>99.056214400000002</v>
      </c>
      <c r="V80" s="13">
        <f t="shared" si="14"/>
        <v>4.9000000087684601</v>
      </c>
      <c r="W80" s="9">
        <v>99.027603900000003</v>
      </c>
      <c r="X80" s="13">
        <f t="shared" si="15"/>
        <v>5.0500002338958101</v>
      </c>
    </row>
    <row r="81" spans="1:24" x14ac:dyDescent="0.35">
      <c r="A81" s="6">
        <v>45565</v>
      </c>
      <c r="B81" s="16" t="s">
        <v>135</v>
      </c>
      <c r="C81" s="11">
        <v>2500</v>
      </c>
      <c r="D81" s="7" t="s">
        <v>12</v>
      </c>
      <c r="E81" s="6">
        <f t="shared" si="9"/>
        <v>45567</v>
      </c>
      <c r="F81" s="6">
        <f t="shared" si="16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10"/>
        <v>1.992</v>
      </c>
      <c r="O81" s="9">
        <v>98.689237000000006</v>
      </c>
      <c r="P81" s="13">
        <f t="shared" si="11"/>
        <v>4.878999880303077</v>
      </c>
      <c r="Q81" s="9">
        <v>98.670416099999997</v>
      </c>
      <c r="R81" s="13">
        <f t="shared" si="12"/>
        <v>4.9500001602831505</v>
      </c>
      <c r="S81" s="9">
        <v>98.739372500000002</v>
      </c>
      <c r="T81" s="13">
        <f t="shared" si="13"/>
        <v>4.6899999598561743</v>
      </c>
      <c r="U81" s="9">
        <f t="shared" si="14"/>
        <v>98.739372500000002</v>
      </c>
      <c r="V81" s="13">
        <f t="shared" si="14"/>
        <v>4.6899999598561743</v>
      </c>
      <c r="W81" s="9">
        <v>98.617438300000003</v>
      </c>
      <c r="X81" s="13">
        <f t="shared" si="15"/>
        <v>5.150000009311376</v>
      </c>
    </row>
    <row r="82" spans="1:24" x14ac:dyDescent="0.35">
      <c r="A82" s="6">
        <v>45565</v>
      </c>
      <c r="B82" s="16" t="s">
        <v>136</v>
      </c>
      <c r="C82" s="11">
        <v>6500</v>
      </c>
      <c r="D82" s="7" t="s">
        <v>12</v>
      </c>
      <c r="E82" s="6">
        <f t="shared" si="9"/>
        <v>45567</v>
      </c>
      <c r="F82" s="6">
        <f t="shared" si="16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10"/>
        <v>2.5649999999999999</v>
      </c>
      <c r="O82" s="9">
        <v>96.788920000000005</v>
      </c>
      <c r="P82" s="13">
        <f t="shared" si="11"/>
        <v>4.4900000499963966</v>
      </c>
      <c r="Q82" s="9">
        <v>96.740490399999999</v>
      </c>
      <c r="R82" s="13">
        <f t="shared" si="12"/>
        <v>4.5600000141614458</v>
      </c>
      <c r="S82" s="9">
        <v>96.955333199999998</v>
      </c>
      <c r="T82" s="13">
        <f t="shared" si="13"/>
        <v>4.2500000239394033</v>
      </c>
      <c r="U82" s="9">
        <f t="shared" si="14"/>
        <v>96.955333199999998</v>
      </c>
      <c r="V82" s="13">
        <f t="shared" si="14"/>
        <v>4.2500000239394033</v>
      </c>
      <c r="W82" s="9">
        <v>96.505948500000002</v>
      </c>
      <c r="X82" s="13">
        <f t="shared" si="15"/>
        <v>4.9000000282463363</v>
      </c>
    </row>
    <row r="83" spans="1:24" x14ac:dyDescent="0.35">
      <c r="A83" s="6">
        <v>45579</v>
      </c>
      <c r="B83" s="16" t="s">
        <v>120</v>
      </c>
      <c r="C83" s="11">
        <v>1000</v>
      </c>
      <c r="D83" s="7" t="s">
        <v>12</v>
      </c>
      <c r="E83" s="6">
        <f t="shared" si="9"/>
        <v>45581</v>
      </c>
      <c r="F83" s="6">
        <f t="shared" si="16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10"/>
        <v>3.0550000000000002</v>
      </c>
      <c r="O83" s="9">
        <v>99.612926299999998</v>
      </c>
      <c r="P83" s="13">
        <f t="shared" si="11"/>
        <v>4.9960000594249001</v>
      </c>
      <c r="Q83" s="9">
        <v>99.611074099999996</v>
      </c>
      <c r="R83" s="13">
        <f t="shared" si="12"/>
        <v>5.0199999370781869</v>
      </c>
      <c r="S83" s="9">
        <v>99.616476599999999</v>
      </c>
      <c r="T83" s="13">
        <f t="shared" si="13"/>
        <v>4.9499995494291156</v>
      </c>
      <c r="U83" s="9">
        <f t="shared" si="14"/>
        <v>99.616476599999999</v>
      </c>
      <c r="V83" s="13">
        <f t="shared" si="14"/>
        <v>4.9499995494291156</v>
      </c>
      <c r="W83" s="9">
        <v>99.593327200000004</v>
      </c>
      <c r="X83" s="13">
        <f t="shared" si="15"/>
        <v>5.2500006101957277</v>
      </c>
    </row>
    <row r="84" spans="1:24" x14ac:dyDescent="0.35">
      <c r="A84" s="6">
        <v>45579</v>
      </c>
      <c r="B84" s="16" t="s">
        <v>139</v>
      </c>
      <c r="C84" s="11">
        <v>2500</v>
      </c>
      <c r="D84" s="7" t="s">
        <v>12</v>
      </c>
      <c r="E84" s="6">
        <f t="shared" si="9"/>
        <v>45581</v>
      </c>
      <c r="F84" s="6">
        <f t="shared" si="16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10"/>
        <v>1.5980000000000001</v>
      </c>
      <c r="O84" s="9">
        <v>99.234351799999999</v>
      </c>
      <c r="P84" s="13">
        <f t="shared" si="11"/>
        <v>4.9600002958422618</v>
      </c>
      <c r="Q84" s="9">
        <v>99.222098700000004</v>
      </c>
      <c r="R84" s="13">
        <f t="shared" si="12"/>
        <v>5.0400002992766249</v>
      </c>
      <c r="S84" s="9">
        <v>99.243543700000004</v>
      </c>
      <c r="T84" s="13">
        <f t="shared" si="13"/>
        <v>4.8999997136769249</v>
      </c>
      <c r="U84" s="9">
        <f t="shared" si="14"/>
        <v>99.243543700000004</v>
      </c>
      <c r="V84" s="13">
        <f t="shared" si="14"/>
        <v>4.8999997136769249</v>
      </c>
      <c r="W84" s="9">
        <v>99.189948799999996</v>
      </c>
      <c r="X84" s="13">
        <f t="shared" si="15"/>
        <v>5.2499996854520248</v>
      </c>
    </row>
    <row r="85" spans="1:24" x14ac:dyDescent="0.35">
      <c r="A85" s="6">
        <v>45579</v>
      </c>
      <c r="B85" s="16" t="s">
        <v>135</v>
      </c>
      <c r="C85" s="11">
        <v>5500</v>
      </c>
      <c r="D85" s="7" t="s">
        <v>12</v>
      </c>
      <c r="E85" s="6">
        <f t="shared" si="9"/>
        <v>45581</v>
      </c>
      <c r="F85" s="6">
        <f t="shared" si="16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10"/>
        <v>2.3875000000000002</v>
      </c>
      <c r="O85" s="9">
        <v>98.858643999999998</v>
      </c>
      <c r="P85" s="13">
        <f t="shared" si="11"/>
        <v>4.948000009271543</v>
      </c>
      <c r="Q85" s="9">
        <v>98.846787500000005</v>
      </c>
      <c r="R85" s="13">
        <f t="shared" si="12"/>
        <v>4.9999999096725976</v>
      </c>
      <c r="S85" s="9">
        <v>98.880996699999997</v>
      </c>
      <c r="T85" s="13">
        <f t="shared" si="13"/>
        <v>4.8500000896243405</v>
      </c>
      <c r="U85" s="9">
        <f t="shared" si="14"/>
        <v>98.880996699999997</v>
      </c>
      <c r="V85" s="13">
        <f t="shared" si="14"/>
        <v>4.8500000896243405</v>
      </c>
      <c r="W85" s="9">
        <v>98.801212000000007</v>
      </c>
      <c r="X85" s="13">
        <f t="shared" si="15"/>
        <v>5.1999998311182951</v>
      </c>
    </row>
    <row r="86" spans="1:24" x14ac:dyDescent="0.35">
      <c r="A86" s="6">
        <v>45579</v>
      </c>
      <c r="B86" s="16" t="s">
        <v>136</v>
      </c>
      <c r="C86" s="11">
        <v>7500</v>
      </c>
      <c r="D86" s="7" t="s">
        <v>12</v>
      </c>
      <c r="E86" s="6">
        <f t="shared" si="9"/>
        <v>45581</v>
      </c>
      <c r="F86" s="6">
        <f t="shared" si="16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10"/>
        <v>1.333</v>
      </c>
      <c r="O86" s="9">
        <v>96.790522999999993</v>
      </c>
      <c r="P86" s="13">
        <f t="shared" si="11"/>
        <v>4.7370000706134761</v>
      </c>
      <c r="Q86" s="9">
        <v>96.716475700000004</v>
      </c>
      <c r="R86" s="13">
        <f t="shared" si="12"/>
        <v>4.8499999261242674</v>
      </c>
      <c r="S86" s="9">
        <v>96.926461900000007</v>
      </c>
      <c r="T86" s="13">
        <f t="shared" si="13"/>
        <v>4.5299999899054439</v>
      </c>
      <c r="U86" s="9">
        <f t="shared" si="14"/>
        <v>96.926461900000007</v>
      </c>
      <c r="V86" s="13">
        <f t="shared" si="14"/>
        <v>4.5299999899054439</v>
      </c>
      <c r="W86" s="9">
        <v>96.553055900000004</v>
      </c>
      <c r="X86" s="13">
        <f t="shared" si="15"/>
        <v>5.1000000064657209</v>
      </c>
    </row>
    <row r="87" spans="1:24" x14ac:dyDescent="0.35">
      <c r="A87" s="6">
        <v>45593</v>
      </c>
      <c r="B87" s="16" t="s">
        <v>141</v>
      </c>
      <c r="C87" s="11">
        <v>3000</v>
      </c>
      <c r="D87" s="7" t="s">
        <v>13</v>
      </c>
      <c r="E87" s="6">
        <f t="shared" si="9"/>
        <v>45595</v>
      </c>
      <c r="F87" s="6">
        <f t="shared" si="16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10"/>
        <v>1.6233333333333333</v>
      </c>
      <c r="O87" s="9">
        <v>99.617093999999994</v>
      </c>
      <c r="P87" s="13">
        <f t="shared" si="11"/>
        <v>4.9420003587508932</v>
      </c>
      <c r="Q87" s="9">
        <v>99.614932899999999</v>
      </c>
      <c r="R87" s="13">
        <f t="shared" si="12"/>
        <v>4.9700005512785141</v>
      </c>
      <c r="S87" s="9">
        <v>99.620335800000007</v>
      </c>
      <c r="T87" s="13">
        <f t="shared" si="13"/>
        <v>4.9000004044784324</v>
      </c>
      <c r="U87" s="9">
        <f t="shared" si="14"/>
        <v>99.620335800000007</v>
      </c>
      <c r="V87" s="13">
        <f t="shared" si="14"/>
        <v>4.9000004044784324</v>
      </c>
      <c r="W87" s="9">
        <v>99.608758899999998</v>
      </c>
      <c r="X87" s="13">
        <f t="shared" si="15"/>
        <v>5.050000391366928</v>
      </c>
    </row>
    <row r="88" spans="1:24" x14ac:dyDescent="0.35">
      <c r="A88" s="6">
        <v>45593</v>
      </c>
      <c r="B88" s="16" t="s">
        <v>139</v>
      </c>
      <c r="C88" s="11">
        <v>2000</v>
      </c>
      <c r="D88" s="7" t="s">
        <v>12</v>
      </c>
      <c r="E88" s="6">
        <f t="shared" si="9"/>
        <v>45595</v>
      </c>
      <c r="F88" s="6">
        <f t="shared" si="16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10"/>
        <v>1.8474999999999999</v>
      </c>
      <c r="O88" s="9">
        <v>99.428237899999999</v>
      </c>
      <c r="P88" s="13">
        <f t="shared" si="11"/>
        <v>4.9290001547940605</v>
      </c>
      <c r="Q88" s="9">
        <v>99.426046600000006</v>
      </c>
      <c r="R88" s="13">
        <f t="shared" si="12"/>
        <v>4.9479997844232049</v>
      </c>
      <c r="S88" s="9">
        <v>99.431582800000001</v>
      </c>
      <c r="T88" s="13">
        <f t="shared" si="13"/>
        <v>4.8999998706360923</v>
      </c>
      <c r="U88" s="9">
        <f t="shared" ref="U88:V102" si="17">S88</f>
        <v>99.431582800000001</v>
      </c>
      <c r="V88" s="13">
        <f t="shared" si="17"/>
        <v>4.8999998706360923</v>
      </c>
      <c r="W88" s="9">
        <v>99.414284199999997</v>
      </c>
      <c r="X88" s="13">
        <f t="shared" si="15"/>
        <v>5.0499997895243762</v>
      </c>
    </row>
    <row r="89" spans="1:24" x14ac:dyDescent="0.35">
      <c r="A89" s="6">
        <v>45593</v>
      </c>
      <c r="B89" s="16" t="s">
        <v>129</v>
      </c>
      <c r="C89" s="11">
        <v>2000</v>
      </c>
      <c r="D89" s="7" t="s">
        <v>12</v>
      </c>
      <c r="E89" s="6">
        <f t="shared" si="9"/>
        <v>45595</v>
      </c>
      <c r="F89" s="6">
        <f t="shared" si="16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10"/>
        <v>1.635</v>
      </c>
      <c r="O89" s="9">
        <v>98.335233700000003</v>
      </c>
      <c r="P89" s="13">
        <f t="shared" si="11"/>
        <v>4.8369998869053719</v>
      </c>
      <c r="Q89" s="9">
        <v>98.303768500000004</v>
      </c>
      <c r="R89" s="13">
        <f t="shared" si="12"/>
        <v>4.9299999259801552</v>
      </c>
      <c r="S89" s="9">
        <v>98.368073699999997</v>
      </c>
      <c r="T89" s="13">
        <f t="shared" si="13"/>
        <v>4.7399998760254078</v>
      </c>
      <c r="U89" s="9">
        <f t="shared" si="17"/>
        <v>98.368073699999997</v>
      </c>
      <c r="V89" s="13">
        <f t="shared" si="17"/>
        <v>4.7399998760254078</v>
      </c>
      <c r="W89" s="9">
        <v>98.263198000000003</v>
      </c>
      <c r="X89" s="13">
        <f t="shared" si="15"/>
        <v>5.0499999283265957</v>
      </c>
    </row>
    <row r="90" spans="1:24" x14ac:dyDescent="0.35">
      <c r="A90" s="6">
        <v>45593</v>
      </c>
      <c r="B90" s="16" t="s">
        <v>136</v>
      </c>
      <c r="C90" s="11">
        <v>4000</v>
      </c>
      <c r="D90" s="7" t="s">
        <v>12</v>
      </c>
      <c r="E90" s="6">
        <f t="shared" si="9"/>
        <v>45595</v>
      </c>
      <c r="F90" s="6">
        <f t="shared" si="16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10"/>
        <v>1.82125</v>
      </c>
      <c r="O90" s="9">
        <v>96.937314000000001</v>
      </c>
      <c r="P90" s="13">
        <f t="shared" si="11"/>
        <v>4.779000051223087</v>
      </c>
      <c r="Q90" s="9">
        <v>96.890123099999997</v>
      </c>
      <c r="R90" s="13">
        <f t="shared" si="12"/>
        <v>4.8550000025664133</v>
      </c>
      <c r="S90" s="9">
        <v>97.029966599999995</v>
      </c>
      <c r="T90" s="13">
        <f t="shared" si="13"/>
        <v>4.6300000435106083</v>
      </c>
      <c r="U90" s="9">
        <f t="shared" si="17"/>
        <v>97.029966599999995</v>
      </c>
      <c r="V90" s="13">
        <f t="shared" si="17"/>
        <v>4.6300000435106083</v>
      </c>
      <c r="W90" s="9">
        <v>96.800215100000003</v>
      </c>
      <c r="X90" s="13">
        <f t="shared" si="15"/>
        <v>5.0000000187078513</v>
      </c>
    </row>
    <row r="91" spans="1:24" x14ac:dyDescent="0.35">
      <c r="A91" s="6">
        <v>45607</v>
      </c>
      <c r="B91" s="16" t="s">
        <v>139</v>
      </c>
      <c r="C91" s="11">
        <v>3500</v>
      </c>
      <c r="D91" s="7" t="s">
        <v>12</v>
      </c>
      <c r="E91" s="6">
        <f t="shared" si="9"/>
        <v>45609</v>
      </c>
      <c r="F91" s="6">
        <f t="shared" si="16"/>
        <v>45637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3500</v>
      </c>
      <c r="M91" s="11">
        <v>4000</v>
      </c>
      <c r="N91" s="12">
        <f t="shared" si="10"/>
        <v>1.1428571428571428</v>
      </c>
      <c r="O91" s="9">
        <v>99.627283300000002</v>
      </c>
      <c r="P91" s="13">
        <f t="shared" si="11"/>
        <v>4.8099995286560526</v>
      </c>
      <c r="Q91" s="9">
        <v>99.623654999999999</v>
      </c>
      <c r="R91" s="13">
        <f t="shared" si="12"/>
        <v>4.8570005071299951</v>
      </c>
      <c r="S91" s="9">
        <v>99.635775899999999</v>
      </c>
      <c r="T91" s="13">
        <f t="shared" si="13"/>
        <v>4.6999998177505047</v>
      </c>
      <c r="U91" s="9">
        <f t="shared" si="17"/>
        <v>99.635775899999999</v>
      </c>
      <c r="V91" s="13">
        <f t="shared" si="17"/>
        <v>4.6999998177505047</v>
      </c>
      <c r="W91" s="9">
        <v>99.620335800000007</v>
      </c>
      <c r="X91" s="13">
        <f t="shared" si="15"/>
        <v>4.9000004044784324</v>
      </c>
    </row>
    <row r="92" spans="1:24" x14ac:dyDescent="0.35">
      <c r="A92" s="6">
        <v>45607</v>
      </c>
      <c r="B92" s="16" t="s">
        <v>142</v>
      </c>
      <c r="C92" s="11">
        <v>5500</v>
      </c>
      <c r="D92" s="7" t="s">
        <v>13</v>
      </c>
      <c r="E92" s="6">
        <f t="shared" si="9"/>
        <v>45609</v>
      </c>
      <c r="F92" s="6">
        <f t="shared" si="16"/>
        <v>45693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5500</v>
      </c>
      <c r="M92" s="11">
        <v>5850</v>
      </c>
      <c r="N92" s="12">
        <f t="shared" si="10"/>
        <v>1.0636363636363637</v>
      </c>
      <c r="O92" s="9">
        <v>98.888525900000005</v>
      </c>
      <c r="P92" s="13">
        <f t="shared" si="11"/>
        <v>4.8170001374966471</v>
      </c>
      <c r="Q92" s="9">
        <v>98.875293499999998</v>
      </c>
      <c r="R92" s="13">
        <f t="shared" si="12"/>
        <v>4.8750001579370519</v>
      </c>
      <c r="S92" s="9">
        <v>98.903816000000006</v>
      </c>
      <c r="T92" s="13">
        <f t="shared" si="13"/>
        <v>4.7500001704397352</v>
      </c>
      <c r="U92" s="9">
        <f t="shared" si="17"/>
        <v>98.903816000000006</v>
      </c>
      <c r="V92" s="13">
        <f t="shared" si="17"/>
        <v>4.7500001704397352</v>
      </c>
      <c r="W92" s="9">
        <v>98.862748800000006</v>
      </c>
      <c r="X92" s="13">
        <f t="shared" si="15"/>
        <v>4.9300002007284762</v>
      </c>
    </row>
    <row r="93" spans="1:24" x14ac:dyDescent="0.35">
      <c r="A93" s="6">
        <v>45607</v>
      </c>
      <c r="B93" s="16" t="s">
        <v>143</v>
      </c>
      <c r="C93" s="11">
        <v>8000</v>
      </c>
      <c r="D93" s="7" t="s">
        <v>13</v>
      </c>
      <c r="E93" s="6">
        <f t="shared" si="9"/>
        <v>45609</v>
      </c>
      <c r="F93" s="6">
        <f t="shared" si="16"/>
        <v>45777</v>
      </c>
      <c r="G93" s="9">
        <v>168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8000</v>
      </c>
      <c r="M93" s="11">
        <v>8200</v>
      </c>
      <c r="N93" s="12">
        <f>M93/L93</f>
        <v>1.0249999999999999</v>
      </c>
      <c r="O93" s="9">
        <v>97.826044400000001</v>
      </c>
      <c r="P93" s="13">
        <f t="shared" si="11"/>
        <v>4.762000052528224</v>
      </c>
      <c r="Q93" s="9">
        <v>97.759992699999998</v>
      </c>
      <c r="R93" s="13">
        <f t="shared" si="12"/>
        <v>4.9100000013166412</v>
      </c>
      <c r="S93" s="9">
        <v>97.898446699999994</v>
      </c>
      <c r="T93" s="13">
        <f t="shared" si="13"/>
        <v>4.5999999507653202</v>
      </c>
      <c r="U93" s="9">
        <f t="shared" si="17"/>
        <v>97.898446699999994</v>
      </c>
      <c r="V93" s="13">
        <f t="shared" si="17"/>
        <v>4.5999999507653202</v>
      </c>
      <c r="W93" s="9">
        <v>97.759992699999998</v>
      </c>
      <c r="X93" s="13">
        <f t="shared" si="15"/>
        <v>4.9100000013166412</v>
      </c>
    </row>
    <row r="94" spans="1:24" x14ac:dyDescent="0.35">
      <c r="A94" s="6">
        <v>45607</v>
      </c>
      <c r="B94" s="16" t="s">
        <v>144</v>
      </c>
      <c r="C94" s="11">
        <v>16500</v>
      </c>
      <c r="D94" s="7" t="s">
        <v>13</v>
      </c>
      <c r="E94" s="6">
        <f t="shared" si="9"/>
        <v>45609</v>
      </c>
      <c r="F94" s="6">
        <f t="shared" si="16"/>
        <v>45945</v>
      </c>
      <c r="G94" s="9">
        <v>336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16500</v>
      </c>
      <c r="M94" s="11">
        <v>25245</v>
      </c>
      <c r="N94" s="12">
        <f t="shared" si="10"/>
        <v>1.53</v>
      </c>
      <c r="O94" s="9">
        <v>95.825092400000003</v>
      </c>
      <c r="P94" s="13">
        <f t="shared" si="11"/>
        <v>4.6679999712833906</v>
      </c>
      <c r="Q94" s="9">
        <v>95.746310600000001</v>
      </c>
      <c r="R94" s="13">
        <f t="shared" si="12"/>
        <v>4.7599999713648034</v>
      </c>
      <c r="S94" s="9">
        <v>95.995085099999997</v>
      </c>
      <c r="T94" s="13">
        <f t="shared" si="13"/>
        <v>4.4699999437783751</v>
      </c>
      <c r="U94" s="9">
        <f t="shared" si="17"/>
        <v>95.995085099999997</v>
      </c>
      <c r="V94" s="13">
        <f t="shared" si="17"/>
        <v>4.4699999437783751</v>
      </c>
      <c r="W94" s="9">
        <v>95.576344500000005</v>
      </c>
      <c r="X94" s="13">
        <f t="shared" si="15"/>
        <v>4.9589999676720611</v>
      </c>
    </row>
    <row r="95" spans="1:24" x14ac:dyDescent="0.35">
      <c r="A95" s="6">
        <v>45621</v>
      </c>
      <c r="B95" s="16" t="s">
        <v>145</v>
      </c>
      <c r="C95" s="11">
        <v>2500</v>
      </c>
      <c r="D95" s="7" t="s">
        <v>146</v>
      </c>
      <c r="E95" s="6">
        <f t="shared" si="9"/>
        <v>45623</v>
      </c>
      <c r="F95" s="6">
        <f t="shared" si="16"/>
        <v>45651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2500</v>
      </c>
      <c r="M95" s="11">
        <v>2700</v>
      </c>
      <c r="N95" s="12">
        <f t="shared" si="10"/>
        <v>1.08</v>
      </c>
      <c r="O95" s="9">
        <v>99.630062499999994</v>
      </c>
      <c r="P95" s="13">
        <f t="shared" si="11"/>
        <v>4.7740001023429679</v>
      </c>
      <c r="Q95" s="9">
        <v>99.626511300000004</v>
      </c>
      <c r="R95" s="13">
        <f t="shared" si="12"/>
        <v>4.8199997257442027</v>
      </c>
      <c r="S95" s="9">
        <v>99.634231700000001</v>
      </c>
      <c r="T95" s="13">
        <f t="shared" si="13"/>
        <v>4.7199995478203451</v>
      </c>
      <c r="U95" s="9">
        <f t="shared" si="17"/>
        <v>99.634231700000001</v>
      </c>
      <c r="V95" s="13">
        <f t="shared" si="17"/>
        <v>4.7199995478203451</v>
      </c>
      <c r="W95" s="9">
        <v>99.616476599999999</v>
      </c>
      <c r="X95" s="13">
        <f t="shared" si="15"/>
        <v>4.9499995494291156</v>
      </c>
    </row>
    <row r="96" spans="1:24" x14ac:dyDescent="0.35">
      <c r="A96" s="6">
        <v>45621</v>
      </c>
      <c r="B96" s="16" t="s">
        <v>142</v>
      </c>
      <c r="C96" s="11">
        <v>3000</v>
      </c>
      <c r="D96" s="7" t="s">
        <v>12</v>
      </c>
      <c r="E96" s="6">
        <f t="shared" si="9"/>
        <v>45623</v>
      </c>
      <c r="F96" s="6">
        <f t="shared" si="16"/>
        <v>45693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3000</v>
      </c>
      <c r="M96" s="11">
        <v>3525</v>
      </c>
      <c r="N96" s="12">
        <f t="shared" si="10"/>
        <v>1.175</v>
      </c>
      <c r="O96" s="9">
        <v>99.076633299999997</v>
      </c>
      <c r="P96" s="13">
        <f t="shared" si="11"/>
        <v>4.7929999944512067</v>
      </c>
      <c r="Q96" s="9">
        <v>99.065754900000002</v>
      </c>
      <c r="R96" s="13">
        <f t="shared" si="12"/>
        <v>4.8499999728102576</v>
      </c>
      <c r="S96" s="9">
        <v>99.084841400000002</v>
      </c>
      <c r="T96" s="13">
        <f t="shared" si="13"/>
        <v>4.7499999761387652</v>
      </c>
      <c r="U96" s="9">
        <f t="shared" si="17"/>
        <v>99.084841400000002</v>
      </c>
      <c r="V96" s="13">
        <f t="shared" si="17"/>
        <v>4.7499999761387652</v>
      </c>
      <c r="W96" s="9">
        <v>99.061938499999997</v>
      </c>
      <c r="X96" s="13">
        <f t="shared" si="15"/>
        <v>4.8699998796352082</v>
      </c>
    </row>
    <row r="97" spans="1:24" x14ac:dyDescent="0.35">
      <c r="A97" s="6">
        <v>45621</v>
      </c>
      <c r="B97" s="16" t="s">
        <v>143</v>
      </c>
      <c r="C97" s="11">
        <v>5200</v>
      </c>
      <c r="D97" s="7" t="s">
        <v>12</v>
      </c>
      <c r="E97" s="6">
        <f t="shared" si="9"/>
        <v>45623</v>
      </c>
      <c r="F97" s="6">
        <f t="shared" si="16"/>
        <v>45777</v>
      </c>
      <c r="G97" s="9">
        <v>154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5200</v>
      </c>
      <c r="M97" s="11">
        <v>6195</v>
      </c>
      <c r="N97" s="12">
        <f t="shared" si="10"/>
        <v>1.1913461538461538</v>
      </c>
      <c r="O97" s="9">
        <v>97.991676900000002</v>
      </c>
      <c r="P97" s="13">
        <f t="shared" si="11"/>
        <v>4.7910000331132911</v>
      </c>
      <c r="Q97" s="9">
        <v>97.955132199999994</v>
      </c>
      <c r="R97" s="13">
        <f t="shared" si="12"/>
        <v>4.8799999899938422</v>
      </c>
      <c r="S97" s="9">
        <v>98.008521299999998</v>
      </c>
      <c r="T97" s="13">
        <f t="shared" si="13"/>
        <v>4.7499999913239765</v>
      </c>
      <c r="U97" s="9">
        <f t="shared" si="17"/>
        <v>98.008521299999998</v>
      </c>
      <c r="V97" s="13">
        <f t="shared" si="17"/>
        <v>4.7499999913239765</v>
      </c>
      <c r="W97" s="9">
        <v>97.926408300000006</v>
      </c>
      <c r="X97" s="13">
        <f t="shared" si="15"/>
        <v>4.9500000101394583</v>
      </c>
    </row>
    <row r="98" spans="1:24" x14ac:dyDescent="0.35">
      <c r="A98" s="6">
        <v>45621</v>
      </c>
      <c r="B98" s="16" t="s">
        <v>144</v>
      </c>
      <c r="C98" s="11">
        <v>14000</v>
      </c>
      <c r="D98" s="7" t="s">
        <v>12</v>
      </c>
      <c r="E98" s="6">
        <f t="shared" si="9"/>
        <v>45623</v>
      </c>
      <c r="F98" s="6">
        <f t="shared" si="16"/>
        <v>45945</v>
      </c>
      <c r="G98" s="9">
        <v>322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14000</v>
      </c>
      <c r="M98" s="11">
        <v>18155</v>
      </c>
      <c r="N98" s="12">
        <f t="shared" si="10"/>
        <v>1.2967857142857142</v>
      </c>
      <c r="O98" s="9">
        <v>95.927831600000005</v>
      </c>
      <c r="P98" s="13">
        <f t="shared" si="11"/>
        <v>4.7459999681081628</v>
      </c>
      <c r="Q98" s="9">
        <v>95.869428400000004</v>
      </c>
      <c r="R98" s="13">
        <f t="shared" si="12"/>
        <v>4.8169999939714288</v>
      </c>
      <c r="S98" s="9">
        <v>96.031651999999994</v>
      </c>
      <c r="T98" s="13">
        <f t="shared" si="13"/>
        <v>4.6200000394124778</v>
      </c>
      <c r="U98" s="9">
        <f t="shared" si="17"/>
        <v>96.031651999999994</v>
      </c>
      <c r="V98" s="13">
        <f t="shared" si="17"/>
        <v>4.6200000394124778</v>
      </c>
      <c r="W98" s="9">
        <v>95.761036599999997</v>
      </c>
      <c r="X98" s="13">
        <f t="shared" si="15"/>
        <v>4.9490000394695377</v>
      </c>
    </row>
    <row r="99" spans="1:24" x14ac:dyDescent="0.35">
      <c r="A99" s="6">
        <v>45635</v>
      </c>
      <c r="B99" s="16" t="s">
        <v>135</v>
      </c>
      <c r="C99" s="11">
        <v>3500</v>
      </c>
      <c r="D99" s="7" t="s">
        <v>12</v>
      </c>
      <c r="E99" s="6">
        <f t="shared" si="9"/>
        <v>45637</v>
      </c>
      <c r="F99" s="6">
        <f t="shared" si="16"/>
        <v>45665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2870</v>
      </c>
      <c r="M99" s="11">
        <v>2870</v>
      </c>
      <c r="N99" s="12">
        <f t="shared" si="10"/>
        <v>1</v>
      </c>
      <c r="O99" s="9">
        <v>99.635389799999999</v>
      </c>
      <c r="P99" s="13">
        <f t="shared" si="11"/>
        <v>4.7050003397200992</v>
      </c>
      <c r="Q99" s="9">
        <v>99.626511300000004</v>
      </c>
      <c r="R99" s="13">
        <f t="shared" si="12"/>
        <v>4.8199997257442027</v>
      </c>
      <c r="S99" s="9">
        <v>99.639636600000003</v>
      </c>
      <c r="T99" s="13">
        <f t="shared" si="13"/>
        <v>4.6500006146004722</v>
      </c>
      <c r="U99" s="9">
        <f t="shared" si="17"/>
        <v>99.639636600000003</v>
      </c>
      <c r="V99" s="13">
        <f t="shared" si="17"/>
        <v>4.6500006146004722</v>
      </c>
      <c r="W99" s="9">
        <v>99.626511300000004</v>
      </c>
      <c r="X99" s="13">
        <f t="shared" si="15"/>
        <v>4.8199997257442027</v>
      </c>
    </row>
    <row r="100" spans="1:24" x14ac:dyDescent="0.35">
      <c r="A100" s="6">
        <v>45635</v>
      </c>
      <c r="B100" s="16" t="s">
        <v>142</v>
      </c>
      <c r="C100" s="11">
        <v>3000</v>
      </c>
      <c r="D100" s="7" t="s">
        <v>12</v>
      </c>
      <c r="E100" s="6">
        <f t="shared" si="9"/>
        <v>45637</v>
      </c>
      <c r="F100" s="6">
        <f t="shared" si="16"/>
        <v>45693</v>
      </c>
      <c r="G100" s="9">
        <v>56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3000</v>
      </c>
      <c r="M100" s="11">
        <v>3100</v>
      </c>
      <c r="N100" s="12">
        <f t="shared" si="10"/>
        <v>1.0333333333333334</v>
      </c>
      <c r="O100" s="9">
        <v>99.269289799999996</v>
      </c>
      <c r="P100" s="13">
        <f t="shared" si="11"/>
        <v>4.731999920367862</v>
      </c>
      <c r="Q100" s="9">
        <v>99.257334599999993</v>
      </c>
      <c r="R100" s="13">
        <f t="shared" si="12"/>
        <v>4.8099997755013417</v>
      </c>
      <c r="S100" s="9">
        <v>99.280941200000001</v>
      </c>
      <c r="T100" s="13">
        <f t="shared" si="13"/>
        <v>4.6560002365719422</v>
      </c>
      <c r="U100" s="9">
        <f t="shared" si="17"/>
        <v>99.280941200000001</v>
      </c>
      <c r="V100" s="13">
        <f t="shared" si="17"/>
        <v>4.6560002365719422</v>
      </c>
      <c r="W100" s="9">
        <v>99.251204799999996</v>
      </c>
      <c r="X100" s="13">
        <f t="shared" si="15"/>
        <v>4.8499999957395499</v>
      </c>
    </row>
    <row r="101" spans="1:24" x14ac:dyDescent="0.35">
      <c r="A101" s="6">
        <v>45635</v>
      </c>
      <c r="B101" s="16" t="s">
        <v>143</v>
      </c>
      <c r="C101" s="11">
        <v>8500</v>
      </c>
      <c r="D101" s="7" t="s">
        <v>12</v>
      </c>
      <c r="E101" s="6">
        <f t="shared" si="9"/>
        <v>45637</v>
      </c>
      <c r="F101" s="6">
        <f t="shared" si="16"/>
        <v>45777</v>
      </c>
      <c r="G101" s="9">
        <v>140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8050</v>
      </c>
      <c r="M101" s="11">
        <v>8050</v>
      </c>
      <c r="N101" s="12">
        <f t="shared" si="10"/>
        <v>1</v>
      </c>
      <c r="O101" s="9">
        <v>98.201654899999994</v>
      </c>
      <c r="P101" s="13">
        <f t="shared" si="11"/>
        <v>4.7090000429601595</v>
      </c>
      <c r="Q101" s="9">
        <v>98.096385100000006</v>
      </c>
      <c r="R101" s="13">
        <f t="shared" si="12"/>
        <v>4.990000128819351</v>
      </c>
      <c r="S101" s="9">
        <v>98.232041499999994</v>
      </c>
      <c r="T101" s="13">
        <f t="shared" si="13"/>
        <v>4.6280001215285909</v>
      </c>
      <c r="U101" s="9">
        <f t="shared" si="17"/>
        <v>98.232041499999994</v>
      </c>
      <c r="V101" s="13">
        <f t="shared" si="17"/>
        <v>4.6280001215285909</v>
      </c>
      <c r="W101" s="9">
        <v>98.096385100000006</v>
      </c>
      <c r="X101" s="13">
        <f t="shared" si="15"/>
        <v>4.990000128819351</v>
      </c>
    </row>
    <row r="102" spans="1:24" x14ac:dyDescent="0.35">
      <c r="A102" s="6">
        <v>45635</v>
      </c>
      <c r="B102" s="16" t="s">
        <v>144</v>
      </c>
      <c r="C102" s="11">
        <v>16125</v>
      </c>
      <c r="D102" s="7" t="s">
        <v>12</v>
      </c>
      <c r="E102" s="6">
        <f t="shared" si="9"/>
        <v>45637</v>
      </c>
      <c r="F102" s="6">
        <f t="shared" si="16"/>
        <v>45945</v>
      </c>
      <c r="G102" s="9">
        <v>308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16125</v>
      </c>
      <c r="M102" s="11">
        <v>16245</v>
      </c>
      <c r="N102" s="12">
        <f t="shared" si="10"/>
        <v>1.0074418604651163</v>
      </c>
      <c r="O102" s="9">
        <v>96.177047799999997</v>
      </c>
      <c r="P102" s="13">
        <f t="shared" si="11"/>
        <v>4.6460000494127165</v>
      </c>
      <c r="Q102" s="9">
        <v>96.055327899999995</v>
      </c>
      <c r="R102" s="13">
        <f t="shared" si="12"/>
        <v>4.7999999605422277</v>
      </c>
      <c r="S102" s="9">
        <v>96.245155699999998</v>
      </c>
      <c r="T102" s="13">
        <f t="shared" si="13"/>
        <v>4.5599999501565094</v>
      </c>
      <c r="U102" s="9">
        <f t="shared" si="17"/>
        <v>96.245155699999998</v>
      </c>
      <c r="V102" s="13">
        <f t="shared" si="17"/>
        <v>4.5599999501565094</v>
      </c>
      <c r="W102" s="9">
        <v>96.015874600000004</v>
      </c>
      <c r="X102" s="13">
        <f t="shared" si="15"/>
        <v>4.8500000311947833</v>
      </c>
    </row>
    <row r="103" spans="1:24" x14ac:dyDescent="0.35">
      <c r="A103" s="6"/>
      <c r="B103" s="16"/>
      <c r="C103" s="11"/>
      <c r="D103" s="7"/>
      <c r="E103" s="6"/>
      <c r="F103" s="6"/>
      <c r="G103" s="9"/>
      <c r="H103" s="9"/>
      <c r="I103" s="9"/>
      <c r="J103" s="9"/>
      <c r="K103" s="9"/>
      <c r="L103" s="11"/>
      <c r="M103" s="11"/>
      <c r="N103" s="12"/>
      <c r="O103" s="9"/>
      <c r="P103" s="13"/>
      <c r="Q103" s="9"/>
      <c r="R103" s="13"/>
      <c r="S103" s="9"/>
      <c r="T103" s="13"/>
      <c r="U103" s="9"/>
      <c r="V103" s="13"/>
      <c r="W103" s="9"/>
      <c r="X103" s="13"/>
    </row>
    <row r="104" spans="1:24" x14ac:dyDescent="0.35">
      <c r="A104" s="6"/>
      <c r="B104" s="16"/>
      <c r="C104" s="11"/>
      <c r="D104" s="7"/>
      <c r="E104" s="6"/>
      <c r="F104" s="6"/>
      <c r="G104" s="9"/>
      <c r="H104" s="9"/>
      <c r="I104" s="9"/>
      <c r="J104" s="9"/>
      <c r="K104" s="9"/>
      <c r="L104" s="11"/>
      <c r="M104" s="11"/>
      <c r="N104" s="12"/>
      <c r="O104" s="9"/>
      <c r="P104" s="13"/>
      <c r="Q104" s="9"/>
      <c r="R104" s="13"/>
      <c r="S104" s="9"/>
      <c r="T104" s="13"/>
      <c r="U104" s="9"/>
      <c r="V104" s="13"/>
      <c r="W104" s="9"/>
      <c r="X104" s="13"/>
    </row>
    <row r="105" spans="1:24" x14ac:dyDescent="0.35">
      <c r="A105" s="6"/>
      <c r="B105" s="16"/>
      <c r="C105" s="11"/>
      <c r="D105" s="7"/>
      <c r="E105" s="6"/>
      <c r="F105" s="6"/>
      <c r="G105" s="9"/>
      <c r="H105" s="9"/>
      <c r="I105" s="9"/>
      <c r="J105" s="9"/>
      <c r="K105" s="9"/>
      <c r="L105" s="11"/>
      <c r="M105" s="11"/>
      <c r="N105" s="12"/>
      <c r="O105" s="9"/>
      <c r="P105" s="13"/>
      <c r="Q105" s="9"/>
      <c r="R105" s="13"/>
      <c r="S105" s="9"/>
      <c r="T105" s="13"/>
      <c r="U105" s="9"/>
      <c r="V105" s="13"/>
      <c r="W105" s="9"/>
      <c r="X105" s="13"/>
    </row>
    <row r="106" spans="1:24" x14ac:dyDescent="0.35">
      <c r="A106" s="6"/>
      <c r="B106" s="16"/>
      <c r="C106" s="11"/>
      <c r="D106" s="7"/>
      <c r="E106" s="6"/>
      <c r="F106" s="6"/>
      <c r="G106" s="9"/>
      <c r="H106" s="9"/>
      <c r="I106" s="9"/>
      <c r="J106" s="9"/>
      <c r="K106" s="9"/>
      <c r="L106" s="11"/>
      <c r="M106" s="11"/>
      <c r="N106" s="12"/>
      <c r="O106" s="9"/>
      <c r="P106" s="13"/>
      <c r="Q106" s="9"/>
      <c r="R106" s="13"/>
      <c r="S106" s="9"/>
      <c r="T106" s="13"/>
      <c r="U106" s="9"/>
      <c r="V106" s="13"/>
      <c r="W106" s="9"/>
      <c r="X106" s="13"/>
    </row>
    <row r="107" spans="1:24" x14ac:dyDescent="0.35">
      <c r="A107" s="6"/>
      <c r="B107" s="16"/>
      <c r="C107" s="11"/>
      <c r="D107" s="7"/>
      <c r="E107" s="6"/>
      <c r="F107" s="6"/>
      <c r="G107" s="9"/>
      <c r="H107" s="9"/>
      <c r="I107" s="9"/>
      <c r="J107" s="9"/>
      <c r="K107" s="9"/>
      <c r="L107" s="11"/>
      <c r="M107" s="11"/>
      <c r="N107" s="12"/>
      <c r="O107" s="9"/>
      <c r="P107" s="13"/>
      <c r="Q107" s="9"/>
      <c r="R107" s="13"/>
      <c r="S107" s="9"/>
      <c r="T107" s="13"/>
      <c r="U107" s="9"/>
      <c r="V107" s="13"/>
      <c r="W107" s="9"/>
      <c r="X107" s="13"/>
    </row>
    <row r="108" spans="1:24" x14ac:dyDescent="0.35">
      <c r="A108" s="6"/>
      <c r="B108" s="16"/>
      <c r="C108" s="11"/>
      <c r="D108" s="7"/>
      <c r="E108" s="6"/>
      <c r="F108" s="6"/>
      <c r="G108" s="9"/>
      <c r="H108" s="9"/>
      <c r="I108" s="9"/>
      <c r="J108" s="9"/>
      <c r="K108" s="9"/>
      <c r="L108" s="11"/>
      <c r="M108" s="11"/>
      <c r="N108" s="12"/>
      <c r="O108" s="9"/>
      <c r="P108" s="13"/>
      <c r="Q108" s="9"/>
      <c r="R108" s="13"/>
      <c r="S108" s="9"/>
      <c r="T108" s="13"/>
      <c r="U108" s="9"/>
      <c r="V108" s="13"/>
      <c r="W108" s="9"/>
      <c r="X108" s="13"/>
    </row>
    <row r="109" spans="1:24" x14ac:dyDescent="0.35">
      <c r="A109" s="6"/>
      <c r="B109" s="16"/>
      <c r="C109" s="11"/>
      <c r="D109" s="7"/>
      <c r="E109" s="6"/>
      <c r="F109" s="6"/>
      <c r="G109" s="9"/>
      <c r="H109" s="9"/>
      <c r="I109" s="9"/>
      <c r="J109" s="9"/>
      <c r="K109" s="9"/>
      <c r="L109" s="11"/>
      <c r="M109" s="11"/>
      <c r="N109" s="12"/>
      <c r="O109" s="9"/>
      <c r="P109" s="13"/>
      <c r="Q109" s="9"/>
      <c r="R109" s="13"/>
      <c r="S109" s="9"/>
      <c r="T109" s="13"/>
      <c r="U109" s="9"/>
      <c r="V109" s="13"/>
      <c r="W109" s="9"/>
      <c r="X109" s="13"/>
    </row>
    <row r="110" spans="1:24" x14ac:dyDescent="0.35">
      <c r="A110" s="6"/>
      <c r="B110" s="16"/>
      <c r="C110" s="11"/>
      <c r="D110" s="7"/>
      <c r="E110" s="6"/>
      <c r="F110" s="6"/>
      <c r="G110" s="9"/>
      <c r="H110" s="9"/>
      <c r="I110" s="9"/>
      <c r="J110" s="9"/>
      <c r="K110" s="9"/>
      <c r="L110" s="11"/>
      <c r="M110" s="11"/>
      <c r="N110" s="12"/>
      <c r="O110" s="9"/>
      <c r="P110" s="13"/>
      <c r="Q110" s="9"/>
      <c r="R110" s="13"/>
      <c r="S110" s="9"/>
      <c r="T110" s="13"/>
      <c r="U110" s="9"/>
      <c r="V110" s="13"/>
      <c r="W110" s="9"/>
      <c r="X110" s="13"/>
    </row>
  </sheetData>
  <autoFilter ref="A6:X6" xr:uid="{00000000-0009-0000-0000-000001000000}"/>
  <pageMargins left="0.7" right="0.7" top="0.75" bottom="0.75" header="0.3" footer="0.3"/>
  <pageSetup paperSize="9" orientation="portrait" verticalDpi="0" r:id="rId1"/>
  <headerFooter>
    <oddHeader>&amp;L&amp;"Calibri"&amp;10&amp;K317100CBUAE Classification: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07"/>
  <sheetViews>
    <sheetView topLeftCell="A64" zoomScale="80" zoomScaleNormal="80" workbookViewId="0">
      <selection activeCell="F102" sqref="F102"/>
    </sheetView>
  </sheetViews>
  <sheetFormatPr defaultRowHeight="14.5" x14ac:dyDescent="0.35"/>
  <cols>
    <col min="1" max="1" width="22.453125" customWidth="1"/>
    <col min="2" max="2" width="14.7265625" bestFit="1" customWidth="1"/>
    <col min="3" max="3" width="11.81640625" customWidth="1"/>
    <col min="4" max="4" width="8" customWidth="1"/>
    <col min="5" max="5" width="20.54296875" customWidth="1"/>
    <col min="6" max="6" width="19.453125" customWidth="1"/>
    <col min="7" max="7" width="9.7265625" customWidth="1"/>
    <col min="8" max="8" width="11.1796875" customWidth="1"/>
    <col min="9" max="9" width="10.81640625" customWidth="1"/>
    <col min="10" max="10" width="11.453125" customWidth="1"/>
    <col min="11" max="11" width="10.453125" customWidth="1"/>
    <col min="12" max="12" width="13.26953125" bestFit="1" customWidth="1"/>
    <col min="13" max="13" width="15.453125" customWidth="1"/>
    <col min="14" max="14" width="12" customWidth="1"/>
    <col min="15" max="15" width="13.54296875" customWidth="1"/>
    <col min="16" max="16" width="12.54296875" customWidth="1"/>
    <col min="17" max="17" width="17.1796875" customWidth="1"/>
    <col min="18" max="18" width="13.26953125" customWidth="1"/>
    <col min="19" max="19" width="16.7265625" customWidth="1"/>
    <col min="20" max="20" width="12.81640625" customWidth="1"/>
    <col min="21" max="21" width="14.7265625" customWidth="1"/>
    <col min="22" max="22" width="11.81640625" customWidth="1"/>
    <col min="23" max="23" width="13.7265625" customWidth="1"/>
    <col min="24" max="24" width="12.81640625" customWidth="1"/>
  </cols>
  <sheetData>
    <row r="1" spans="1:24" x14ac:dyDescent="0.3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3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3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3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3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3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3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3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3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3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3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3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3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3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3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3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3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3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3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3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3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3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3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3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3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3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3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3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3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3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3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3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3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3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3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3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3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3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3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3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3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3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3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3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3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3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3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3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3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3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3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3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3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3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3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3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3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3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3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3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3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3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3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3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3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3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3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3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3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3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3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3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3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3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3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3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3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3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3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3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3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3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3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3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3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3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3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3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3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3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3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3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3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3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3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3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3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3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3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3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3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3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3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3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3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3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35">
      <c r="D107" s="7"/>
    </row>
  </sheetData>
  <autoFilter ref="A6:X6" xr:uid="{00000000-0009-0000-0000-000002000000}"/>
  <pageMargins left="0.7" right="0.7" top="0.75" bottom="0.75" header="0.3" footer="0.3"/>
  <pageSetup paperSize="9" orientation="portrait" verticalDpi="0" r:id="rId1"/>
  <headerFooter>
    <oddHeader>&amp;L&amp;"Calibri"&amp;10&amp;K317100CBUAE Classification: Public&amp;1#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796875" defaultRowHeight="14.5" x14ac:dyDescent="0.35"/>
  <cols>
    <col min="1" max="1" width="19.1796875" style="20" customWidth="1"/>
    <col min="2" max="2" width="15.7265625" style="21" customWidth="1"/>
    <col min="3" max="3" width="14.81640625" style="21" bestFit="1" customWidth="1"/>
    <col min="4" max="4" width="10.453125" style="22" customWidth="1"/>
    <col min="5" max="5" width="18.7265625" style="20" customWidth="1"/>
    <col min="6" max="6" width="20.1796875" style="20" customWidth="1"/>
    <col min="7" max="7" width="11.81640625" style="21" customWidth="1"/>
    <col min="8" max="8" width="11.7265625" style="21" customWidth="1"/>
    <col min="9" max="9" width="15.1796875" style="21" customWidth="1"/>
    <col min="10" max="10" width="11.7265625" style="21" customWidth="1"/>
    <col min="11" max="11" width="12.7265625" style="21" customWidth="1"/>
    <col min="12" max="12" width="14.26953125" style="21" customWidth="1"/>
    <col min="13" max="13" width="18.1796875" style="21" customWidth="1"/>
    <col min="14" max="14" width="11.81640625" style="21" customWidth="1"/>
    <col min="15" max="16" width="16.7265625" style="21" customWidth="1"/>
    <col min="17" max="17" width="19.81640625" style="21" customWidth="1"/>
    <col min="18" max="18" width="14" style="21" customWidth="1"/>
    <col min="19" max="19" width="19.81640625" style="21" customWidth="1"/>
    <col min="20" max="20" width="13.81640625" style="21" customWidth="1"/>
    <col min="21" max="21" width="13.54296875" style="21" customWidth="1"/>
    <col min="22" max="22" width="11.453125" style="21" customWidth="1"/>
    <col min="23" max="23" width="13.7265625" style="21" customWidth="1"/>
    <col min="24" max="24" width="12.453125" style="21" customWidth="1"/>
    <col min="25" max="16384" width="9.1796875" style="23"/>
  </cols>
  <sheetData>
    <row r="1" spans="1:27" x14ac:dyDescent="0.3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3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3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3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3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3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3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3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3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3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3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3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3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3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3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3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3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3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3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3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3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3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3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3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3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3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3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3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3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3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3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3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3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3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3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3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3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3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3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3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3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3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3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3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3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3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3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3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3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3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3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3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3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3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3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3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3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3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3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3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3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3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3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3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3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3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3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3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3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3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3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3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3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3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3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3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3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3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3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3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3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3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3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3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3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3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3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3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3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3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3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3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3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3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3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3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3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3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3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3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3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3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3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3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3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3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3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3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3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3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3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3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3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3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3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3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3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3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3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3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3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3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3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3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3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3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3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3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3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3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3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3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3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3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3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3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3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3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3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3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3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3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3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3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3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3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3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3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3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3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3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3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3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3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3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3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3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3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3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3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3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3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3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35">
      <c r="C164" s="25"/>
    </row>
    <row r="165" spans="1:27" x14ac:dyDescent="0.35">
      <c r="C165" s="25"/>
    </row>
    <row r="166" spans="1:27" x14ac:dyDescent="0.35">
      <c r="C166" s="25"/>
    </row>
    <row r="167" spans="1:27" x14ac:dyDescent="0.35">
      <c r="C167" s="25"/>
    </row>
    <row r="168" spans="1:27" x14ac:dyDescent="0.35">
      <c r="C168" s="25"/>
    </row>
    <row r="169" spans="1:27" x14ac:dyDescent="0.35">
      <c r="C169" s="25"/>
    </row>
    <row r="170" spans="1:27" x14ac:dyDescent="0.35">
      <c r="C170" s="25"/>
    </row>
    <row r="171" spans="1:27" x14ac:dyDescent="0.35">
      <c r="C171" s="25"/>
    </row>
    <row r="172" spans="1:27" x14ac:dyDescent="0.35">
      <c r="C172" s="25"/>
    </row>
    <row r="173" spans="1:27" x14ac:dyDescent="0.35">
      <c r="C173" s="25"/>
    </row>
    <row r="174" spans="1:27" x14ac:dyDescent="0.35">
      <c r="C174" s="25"/>
    </row>
    <row r="175" spans="1:27" x14ac:dyDescent="0.35">
      <c r="C175" s="25"/>
    </row>
    <row r="176" spans="1:27" x14ac:dyDescent="0.35">
      <c r="C176" s="25"/>
    </row>
    <row r="177" spans="3:3" x14ac:dyDescent="0.35">
      <c r="C177" s="25"/>
    </row>
    <row r="178" spans="3:3" x14ac:dyDescent="0.35">
      <c r="C178" s="25"/>
    </row>
    <row r="179" spans="3:3" x14ac:dyDescent="0.35">
      <c r="C179" s="25"/>
    </row>
    <row r="180" spans="3:3" x14ac:dyDescent="0.35">
      <c r="C180" s="25"/>
    </row>
  </sheetData>
  <autoFilter ref="A6:X6" xr:uid="{00000000-0009-0000-0000-000003000000}"/>
  <pageMargins left="0.7" right="0.7" top="0.75" bottom="0.75" header="0.3" footer="0.3"/>
  <pageSetup paperSize="9" orientation="portrait" r:id="rId1"/>
  <headerFooter>
    <oddHeader>&amp;L&amp;"Calibri"&amp;10&amp;K317100CBUAE Classification: 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796875" defaultRowHeight="14.5" x14ac:dyDescent="0.35"/>
  <cols>
    <col min="1" max="1" width="19.1796875" style="3" customWidth="1"/>
    <col min="2" max="2" width="15.7265625" style="9" customWidth="1"/>
    <col min="3" max="3" width="12.7265625" style="9" customWidth="1"/>
    <col min="4" max="4" width="10.453125" style="7" customWidth="1"/>
    <col min="5" max="5" width="18.7265625" style="3" customWidth="1"/>
    <col min="6" max="6" width="19.26953125" style="3" customWidth="1"/>
    <col min="7" max="7" width="9.1796875" style="9"/>
    <col min="8" max="8" width="11.7265625" style="9" customWidth="1"/>
    <col min="9" max="9" width="15.1796875" style="9" customWidth="1"/>
    <col min="10" max="10" width="11.7265625" style="9" customWidth="1"/>
    <col min="11" max="11" width="12.7265625" style="9" customWidth="1"/>
    <col min="12" max="12" width="14.26953125" style="9" bestFit="1" customWidth="1"/>
    <col min="13" max="13" width="18.1796875" style="9" bestFit="1" customWidth="1"/>
    <col min="14" max="14" width="10.81640625" style="9" bestFit="1" customWidth="1"/>
    <col min="15" max="15" width="16.7265625" style="9" bestFit="1" customWidth="1"/>
    <col min="16" max="16" width="16.7265625" style="9" customWidth="1"/>
    <col min="17" max="17" width="19.81640625" style="9" bestFit="1" customWidth="1"/>
    <col min="18" max="18" width="14" style="9" customWidth="1"/>
    <col min="19" max="19" width="19.81640625" style="9" bestFit="1" customWidth="1"/>
    <col min="20" max="20" width="13.81640625" style="9" customWidth="1"/>
    <col min="21" max="21" width="13.54296875" style="9" customWidth="1"/>
    <col min="22" max="22" width="11.453125" style="9" customWidth="1"/>
    <col min="23" max="23" width="13.7265625" style="9" customWidth="1"/>
    <col min="24" max="24" width="12.453125" style="9" customWidth="1"/>
    <col min="25" max="25" width="9.1796875" style="1"/>
    <col min="26" max="26" width="12.453125" style="1" bestFit="1" customWidth="1"/>
    <col min="27" max="27" width="13.453125" style="1" bestFit="1" customWidth="1"/>
    <col min="28" max="16384" width="9.1796875" style="1"/>
  </cols>
  <sheetData>
    <row r="1" spans="1:27" x14ac:dyDescent="0.35">
      <c r="A1" s="4" t="s">
        <v>8</v>
      </c>
      <c r="B1" s="15"/>
      <c r="C1" s="15"/>
      <c r="Y1" s="28"/>
      <c r="Z1" s="28"/>
    </row>
    <row r="2" spans="1:27" x14ac:dyDescent="0.35">
      <c r="A2" s="4" t="s">
        <v>15</v>
      </c>
      <c r="B2" s="15"/>
      <c r="C2" s="15"/>
      <c r="Y2" s="28"/>
      <c r="Z2" s="28"/>
    </row>
    <row r="3" spans="1:27" x14ac:dyDescent="0.35">
      <c r="A3" s="4" t="s">
        <v>16</v>
      </c>
      <c r="B3" s="15"/>
      <c r="C3" s="15"/>
      <c r="Y3" s="28"/>
      <c r="Z3" s="28"/>
    </row>
    <row r="4" spans="1:27" x14ac:dyDescent="0.35">
      <c r="A4" s="4" t="s">
        <v>30</v>
      </c>
      <c r="B4" s="15"/>
      <c r="C4" s="15"/>
      <c r="Y4" s="28"/>
      <c r="Z4" s="28"/>
    </row>
    <row r="5" spans="1:27" x14ac:dyDescent="0.3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3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3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3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3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3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3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3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3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3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3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3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3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3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3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3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3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3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3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3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3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3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3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3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3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3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3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3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3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3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3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3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3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3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3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3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3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3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3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3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3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3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3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3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3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3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3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3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3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3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3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3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3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3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3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3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3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3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3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3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3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3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3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3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3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3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3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3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3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3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3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3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3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3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3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3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3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3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3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3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3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3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3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3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3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3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3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3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3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3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3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3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3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3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3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3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3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3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3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3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3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3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3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3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3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3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3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3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3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3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3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3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3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3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3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3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3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3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3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3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3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3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3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3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3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3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3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3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3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3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3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3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3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3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3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3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35">
      <c r="C141" s="11"/>
      <c r="N141" s="12"/>
      <c r="Y141" s="28"/>
      <c r="Z141" s="28"/>
    </row>
    <row r="142" spans="1:26" x14ac:dyDescent="0.35">
      <c r="Y142" s="28"/>
      <c r="Z142" s="28"/>
    </row>
    <row r="143" spans="1:26" x14ac:dyDescent="0.35">
      <c r="Y143" s="28"/>
      <c r="Z143" s="28"/>
    </row>
    <row r="144" spans="1:26" x14ac:dyDescent="0.35">
      <c r="Y144" s="28"/>
      <c r="Z144" s="28"/>
    </row>
    <row r="145" spans="25:26" x14ac:dyDescent="0.35">
      <c r="Y145" s="28"/>
      <c r="Z145" s="28"/>
    </row>
    <row r="146" spans="25:26" x14ac:dyDescent="0.35">
      <c r="Y146" s="28"/>
      <c r="Z146" s="28"/>
    </row>
    <row r="147" spans="25:26" x14ac:dyDescent="0.35">
      <c r="Y147" s="28"/>
      <c r="Z147" s="28"/>
    </row>
    <row r="148" spans="25:26" x14ac:dyDescent="0.35">
      <c r="Y148" s="28"/>
      <c r="Z148" s="28"/>
    </row>
    <row r="149" spans="25:26" x14ac:dyDescent="0.35">
      <c r="Y149" s="28"/>
      <c r="Z149" s="28"/>
    </row>
    <row r="150" spans="25:26" x14ac:dyDescent="0.35">
      <c r="Y150" s="28"/>
      <c r="Z150" s="28"/>
    </row>
    <row r="151" spans="25:26" x14ac:dyDescent="0.35">
      <c r="Y151" s="28"/>
      <c r="Z151" s="28"/>
    </row>
    <row r="152" spans="25:26" x14ac:dyDescent="0.35">
      <c r="Y152" s="28"/>
      <c r="Z152" s="28"/>
    </row>
    <row r="153" spans="25:26" x14ac:dyDescent="0.35">
      <c r="Y153" s="28"/>
      <c r="Z153" s="28"/>
    </row>
    <row r="154" spans="25:26" x14ac:dyDescent="0.35">
      <c r="Y154" s="28"/>
      <c r="Z154" s="28"/>
    </row>
    <row r="155" spans="25:26" x14ac:dyDescent="0.35">
      <c r="Y155" s="28"/>
      <c r="Z155" s="28"/>
    </row>
    <row r="156" spans="25:26" x14ac:dyDescent="0.35">
      <c r="Y156" s="28"/>
      <c r="Z156" s="28"/>
    </row>
    <row r="157" spans="25:26" x14ac:dyDescent="0.35">
      <c r="Y157" s="28"/>
      <c r="Z157" s="28"/>
    </row>
    <row r="158" spans="25:26" x14ac:dyDescent="0.35">
      <c r="Y158" s="28"/>
      <c r="Z158" s="28"/>
    </row>
    <row r="159" spans="25:26" x14ac:dyDescent="0.35">
      <c r="Y159" s="28"/>
      <c r="Z159" s="28"/>
    </row>
    <row r="160" spans="25:26" x14ac:dyDescent="0.35">
      <c r="Y160" s="28"/>
      <c r="Z160" s="28"/>
    </row>
    <row r="161" spans="25:26" x14ac:dyDescent="0.35">
      <c r="Y161" s="28"/>
      <c r="Z161" s="28"/>
    </row>
    <row r="162" spans="25:26" x14ac:dyDescent="0.35">
      <c r="Y162" s="28"/>
      <c r="Z162" s="28"/>
    </row>
    <row r="163" spans="25:26" x14ac:dyDescent="0.35">
      <c r="Y163" s="28"/>
      <c r="Z163" s="28"/>
    </row>
    <row r="164" spans="25:26" x14ac:dyDescent="0.35">
      <c r="Y164" s="28"/>
      <c r="Z164" s="28"/>
    </row>
    <row r="165" spans="25:26" x14ac:dyDescent="0.35">
      <c r="Y165" s="28"/>
      <c r="Z165" s="28"/>
    </row>
    <row r="166" spans="25:26" x14ac:dyDescent="0.35">
      <c r="Y166" s="28"/>
      <c r="Z166" s="28"/>
    </row>
    <row r="167" spans="25:26" x14ac:dyDescent="0.35">
      <c r="Y167" s="28"/>
      <c r="Z167" s="28"/>
    </row>
    <row r="168" spans="25:26" x14ac:dyDescent="0.35">
      <c r="Y168" s="28"/>
      <c r="Z168" s="28"/>
    </row>
    <row r="169" spans="25:26" x14ac:dyDescent="0.35">
      <c r="Y169" s="28"/>
      <c r="Z169" s="28"/>
    </row>
    <row r="170" spans="25:26" x14ac:dyDescent="0.35">
      <c r="Y170" s="28"/>
      <c r="Z170" s="28"/>
    </row>
    <row r="171" spans="25:26" x14ac:dyDescent="0.35">
      <c r="Y171" s="28"/>
      <c r="Z171" s="28"/>
    </row>
    <row r="172" spans="25:26" x14ac:dyDescent="0.35">
      <c r="Y172" s="28"/>
      <c r="Z172" s="28"/>
    </row>
    <row r="173" spans="25:26" x14ac:dyDescent="0.35">
      <c r="Y173" s="28"/>
      <c r="Z173" s="28"/>
    </row>
    <row r="174" spans="25:26" x14ac:dyDescent="0.35">
      <c r="Y174" s="28"/>
      <c r="Z174" s="28"/>
    </row>
    <row r="175" spans="25:26" x14ac:dyDescent="0.35">
      <c r="Y175" s="28"/>
      <c r="Z175" s="28"/>
    </row>
    <row r="176" spans="25:26" x14ac:dyDescent="0.35">
      <c r="Y176" s="28"/>
      <c r="Z176" s="28"/>
    </row>
    <row r="177" spans="25:26" x14ac:dyDescent="0.35">
      <c r="Y177" s="28"/>
      <c r="Z177" s="28"/>
    </row>
    <row r="178" spans="25:26" x14ac:dyDescent="0.35">
      <c r="Y178" s="28"/>
      <c r="Z178" s="28"/>
    </row>
    <row r="179" spans="25:26" x14ac:dyDescent="0.35">
      <c r="Y179" s="28"/>
      <c r="Z179" s="28"/>
    </row>
    <row r="180" spans="25:26" x14ac:dyDescent="0.35">
      <c r="Y180" s="28"/>
      <c r="Z180" s="28"/>
    </row>
    <row r="181" spans="25:26" x14ac:dyDescent="0.35">
      <c r="Y181" s="28"/>
      <c r="Z181" s="28"/>
    </row>
    <row r="182" spans="25:26" x14ac:dyDescent="0.35">
      <c r="Y182" s="28"/>
      <c r="Z182" s="28"/>
    </row>
    <row r="183" spans="25:26" x14ac:dyDescent="0.35">
      <c r="Y183" s="28"/>
      <c r="Z183" s="28"/>
    </row>
    <row r="184" spans="25:26" x14ac:dyDescent="0.35">
      <c r="Y184" s="28"/>
      <c r="Z184" s="28"/>
    </row>
    <row r="185" spans="25:26" x14ac:dyDescent="0.35">
      <c r="Y185" s="28"/>
      <c r="Z185" s="28"/>
    </row>
    <row r="186" spans="25:26" x14ac:dyDescent="0.35">
      <c r="Y186" s="28"/>
      <c r="Z186" s="28"/>
    </row>
    <row r="187" spans="25:26" x14ac:dyDescent="0.35">
      <c r="Y187" s="28"/>
      <c r="Z187" s="28"/>
    </row>
    <row r="188" spans="25:26" x14ac:dyDescent="0.35">
      <c r="Y188" s="28"/>
      <c r="Z188" s="28"/>
    </row>
    <row r="189" spans="25:26" x14ac:dyDescent="0.35">
      <c r="Y189" s="28"/>
      <c r="Z189" s="28"/>
    </row>
    <row r="190" spans="25:26" x14ac:dyDescent="0.35">
      <c r="Y190" s="28"/>
      <c r="Z190" s="28"/>
    </row>
    <row r="191" spans="25:26" x14ac:dyDescent="0.35">
      <c r="Y191" s="28"/>
      <c r="Z191" s="28"/>
    </row>
    <row r="192" spans="25:26" x14ac:dyDescent="0.35">
      <c r="Y192" s="28"/>
      <c r="Z192" s="28"/>
    </row>
    <row r="193" spans="25:26" x14ac:dyDescent="0.35">
      <c r="Y193" s="28"/>
      <c r="Z193" s="28"/>
    </row>
    <row r="194" spans="25:26" x14ac:dyDescent="0.35">
      <c r="Y194" s="28"/>
      <c r="Z194" s="28"/>
    </row>
    <row r="195" spans="25:26" x14ac:dyDescent="0.35">
      <c r="Y195" s="28"/>
      <c r="Z195" s="28"/>
    </row>
    <row r="196" spans="25:26" x14ac:dyDescent="0.35">
      <c r="Y196" s="28"/>
      <c r="Z196" s="28"/>
    </row>
    <row r="197" spans="25:26" x14ac:dyDescent="0.35">
      <c r="Y197" s="28"/>
      <c r="Z197" s="28"/>
    </row>
    <row r="198" spans="25:26" x14ac:dyDescent="0.35">
      <c r="Y198" s="28"/>
      <c r="Z198" s="28"/>
    </row>
    <row r="199" spans="25:26" x14ac:dyDescent="0.35">
      <c r="Y199" s="28"/>
      <c r="Z199" s="28"/>
    </row>
    <row r="200" spans="25:26" x14ac:dyDescent="0.35">
      <c r="Y200" s="28"/>
      <c r="Z200" s="28"/>
    </row>
    <row r="201" spans="25:26" x14ac:dyDescent="0.35">
      <c r="Y201" s="28"/>
      <c r="Z201" s="28"/>
    </row>
    <row r="202" spans="25:26" x14ac:dyDescent="0.35">
      <c r="Y202" s="28"/>
      <c r="Z202" s="28"/>
    </row>
    <row r="203" spans="25:26" x14ac:dyDescent="0.35">
      <c r="Y203" s="28"/>
      <c r="Z203" s="28"/>
    </row>
    <row r="204" spans="25:26" x14ac:dyDescent="0.35">
      <c r="Y204" s="28"/>
      <c r="Z204" s="28"/>
    </row>
    <row r="205" spans="25:26" x14ac:dyDescent="0.35">
      <c r="Y205" s="28"/>
      <c r="Z205" s="28"/>
    </row>
    <row r="206" spans="25:26" x14ac:dyDescent="0.35">
      <c r="Y206" s="28"/>
      <c r="Z206" s="28"/>
    </row>
    <row r="207" spans="25:26" x14ac:dyDescent="0.35">
      <c r="Y207" s="28"/>
      <c r="Z207" s="28"/>
    </row>
    <row r="208" spans="25:26" x14ac:dyDescent="0.35">
      <c r="Y208" s="28"/>
      <c r="Z208" s="28"/>
    </row>
    <row r="209" spans="25:26" x14ac:dyDescent="0.35">
      <c r="Y209" s="28"/>
      <c r="Z209" s="28"/>
    </row>
    <row r="210" spans="25:26" x14ac:dyDescent="0.35">
      <c r="Y210" s="28"/>
      <c r="Z210" s="28"/>
    </row>
    <row r="211" spans="25:26" x14ac:dyDescent="0.35">
      <c r="Y211" s="28"/>
      <c r="Z211" s="28"/>
    </row>
    <row r="212" spans="25:26" x14ac:dyDescent="0.35">
      <c r="Y212" s="28"/>
      <c r="Z212" s="28"/>
    </row>
    <row r="213" spans="25:26" x14ac:dyDescent="0.35">
      <c r="Y213" s="28"/>
      <c r="Z213" s="28"/>
    </row>
    <row r="214" spans="25:26" x14ac:dyDescent="0.35">
      <c r="Y214" s="28"/>
      <c r="Z214" s="28"/>
    </row>
    <row r="215" spans="25:26" x14ac:dyDescent="0.35">
      <c r="Y215" s="28"/>
      <c r="Z215" s="28"/>
    </row>
    <row r="216" spans="25:26" x14ac:dyDescent="0.35">
      <c r="Y216" s="28"/>
      <c r="Z216" s="28"/>
    </row>
    <row r="217" spans="25:26" x14ac:dyDescent="0.35">
      <c r="Y217" s="28"/>
      <c r="Z217" s="28"/>
    </row>
    <row r="218" spans="25:26" x14ac:dyDescent="0.35">
      <c r="Y218" s="28"/>
      <c r="Z218" s="28"/>
    </row>
    <row r="219" spans="25:26" x14ac:dyDescent="0.35">
      <c r="Y219" s="28"/>
      <c r="Z219" s="28"/>
    </row>
    <row r="220" spans="25:26" x14ac:dyDescent="0.35">
      <c r="Y220" s="28"/>
      <c r="Z220" s="28"/>
    </row>
    <row r="221" spans="25:26" x14ac:dyDescent="0.35">
      <c r="Y221" s="28"/>
      <c r="Z221" s="28"/>
    </row>
    <row r="222" spans="25:26" x14ac:dyDescent="0.35">
      <c r="Y222" s="28"/>
      <c r="Z222" s="28"/>
    </row>
    <row r="223" spans="25:26" x14ac:dyDescent="0.35">
      <c r="Y223" s="28"/>
      <c r="Z223" s="28"/>
    </row>
    <row r="224" spans="25:26" x14ac:dyDescent="0.35">
      <c r="Y224" s="28"/>
      <c r="Z224" s="28"/>
    </row>
    <row r="225" spans="25:26" x14ac:dyDescent="0.35">
      <c r="Y225" s="28"/>
      <c r="Z225" s="28"/>
    </row>
    <row r="226" spans="25:26" x14ac:dyDescent="0.35">
      <c r="Y226" s="28"/>
      <c r="Z226" s="28"/>
    </row>
    <row r="227" spans="25:26" x14ac:dyDescent="0.35">
      <c r="Y227" s="28"/>
      <c r="Z227" s="28"/>
    </row>
    <row r="228" spans="25:26" x14ac:dyDescent="0.35">
      <c r="Y228" s="28"/>
      <c r="Z228" s="28"/>
    </row>
    <row r="229" spans="25:26" x14ac:dyDescent="0.35">
      <c r="Y229" s="28"/>
      <c r="Z229" s="28"/>
    </row>
    <row r="230" spans="25:26" x14ac:dyDescent="0.35">
      <c r="Y230" s="28"/>
      <c r="Z230" s="28"/>
    </row>
    <row r="231" spans="25:26" x14ac:dyDescent="0.35">
      <c r="Y231" s="28"/>
      <c r="Z231" s="28"/>
    </row>
    <row r="232" spans="25:26" x14ac:dyDescent="0.35">
      <c r="Y232" s="28"/>
      <c r="Z232" s="28"/>
    </row>
    <row r="233" spans="25:26" x14ac:dyDescent="0.35">
      <c r="Y233" s="28"/>
      <c r="Z233" s="28"/>
    </row>
    <row r="234" spans="25:26" x14ac:dyDescent="0.35">
      <c r="Y234" s="28"/>
      <c r="Z234" s="28"/>
    </row>
    <row r="235" spans="25:26" x14ac:dyDescent="0.35">
      <c r="Y235" s="28"/>
      <c r="Z235" s="28"/>
    </row>
    <row r="236" spans="25:26" x14ac:dyDescent="0.35">
      <c r="Y236" s="28"/>
      <c r="Z236" s="28"/>
    </row>
    <row r="237" spans="25:26" x14ac:dyDescent="0.35">
      <c r="Y237" s="28"/>
      <c r="Z237" s="28"/>
    </row>
    <row r="238" spans="25:26" x14ac:dyDescent="0.35">
      <c r="Y238" s="28"/>
      <c r="Z238" s="28"/>
    </row>
    <row r="239" spans="25:26" x14ac:dyDescent="0.35">
      <c r="Y239" s="28"/>
      <c r="Z239" s="28"/>
    </row>
    <row r="240" spans="25:26" x14ac:dyDescent="0.35">
      <c r="Y240" s="28"/>
      <c r="Z240" s="28"/>
    </row>
    <row r="241" spans="25:26" x14ac:dyDescent="0.35">
      <c r="Y241" s="28"/>
      <c r="Z241" s="28"/>
    </row>
    <row r="242" spans="25:26" x14ac:dyDescent="0.35">
      <c r="Y242" s="28"/>
      <c r="Z242" s="28"/>
    </row>
    <row r="243" spans="25:26" x14ac:dyDescent="0.35">
      <c r="Y243" s="28"/>
      <c r="Z243" s="28"/>
    </row>
    <row r="244" spans="25:26" x14ac:dyDescent="0.35">
      <c r="Y244" s="28"/>
      <c r="Z244" s="28"/>
    </row>
    <row r="245" spans="25:26" x14ac:dyDescent="0.35">
      <c r="Y245" s="28"/>
      <c r="Z245" s="28"/>
    </row>
    <row r="246" spans="25:26" x14ac:dyDescent="0.35">
      <c r="Y246" s="28"/>
      <c r="Z246" s="28"/>
    </row>
    <row r="247" spans="25:26" x14ac:dyDescent="0.35">
      <c r="Y247" s="28"/>
      <c r="Z247" s="28"/>
    </row>
    <row r="248" spans="25:26" x14ac:dyDescent="0.35">
      <c r="Y248" s="28"/>
      <c r="Z248" s="28"/>
    </row>
    <row r="249" spans="25:26" x14ac:dyDescent="0.35">
      <c r="Y249" s="28"/>
      <c r="Z249" s="28"/>
    </row>
    <row r="250" spans="25:26" x14ac:dyDescent="0.35">
      <c r="Y250" s="28"/>
      <c r="Z250" s="28"/>
    </row>
    <row r="251" spans="25:26" x14ac:dyDescent="0.35">
      <c r="Y251" s="28"/>
      <c r="Z251" s="28"/>
    </row>
    <row r="252" spans="25:26" x14ac:dyDescent="0.35">
      <c r="Y252" s="28"/>
      <c r="Z252" s="28"/>
    </row>
    <row r="253" spans="25:26" x14ac:dyDescent="0.35">
      <c r="Y253" s="28"/>
      <c r="Z253" s="28"/>
    </row>
    <row r="254" spans="25:26" x14ac:dyDescent="0.35">
      <c r="Y254" s="28"/>
      <c r="Z254" s="28"/>
    </row>
    <row r="255" spans="25:26" x14ac:dyDescent="0.35">
      <c r="Y255" s="28"/>
      <c r="Z255" s="28"/>
    </row>
    <row r="256" spans="25:26" x14ac:dyDescent="0.35">
      <c r="Y256" s="28"/>
      <c r="Z256" s="28"/>
    </row>
    <row r="257" spans="25:26" x14ac:dyDescent="0.35">
      <c r="Y257" s="28"/>
      <c r="Z257" s="28"/>
    </row>
    <row r="258" spans="25:26" x14ac:dyDescent="0.35">
      <c r="Y258" s="28"/>
      <c r="Z258" s="28"/>
    </row>
    <row r="259" spans="25:26" x14ac:dyDescent="0.35">
      <c r="Y259" s="28"/>
      <c r="Z259" s="28"/>
    </row>
    <row r="260" spans="25:26" x14ac:dyDescent="0.35">
      <c r="Y260" s="28"/>
      <c r="Z260" s="28"/>
    </row>
    <row r="261" spans="25:26" x14ac:dyDescent="0.35">
      <c r="Y261" s="28"/>
      <c r="Z261" s="28"/>
    </row>
    <row r="262" spans="25:26" x14ac:dyDescent="0.35">
      <c r="Y262" s="28"/>
      <c r="Z262" s="28"/>
    </row>
    <row r="263" spans="25:26" x14ac:dyDescent="0.35">
      <c r="Y263" s="28"/>
      <c r="Z263" s="28"/>
    </row>
    <row r="264" spans="25:26" x14ac:dyDescent="0.35">
      <c r="Y264" s="28"/>
      <c r="Z264" s="28"/>
    </row>
    <row r="265" spans="25:26" x14ac:dyDescent="0.35">
      <c r="Y265" s="28"/>
      <c r="Z265" s="28"/>
    </row>
    <row r="266" spans="25:26" x14ac:dyDescent="0.35">
      <c r="Y266" s="28"/>
      <c r="Z266" s="28"/>
    </row>
    <row r="267" spans="25:26" x14ac:dyDescent="0.35">
      <c r="Y267" s="28"/>
      <c r="Z267" s="28"/>
    </row>
    <row r="268" spans="25:26" x14ac:dyDescent="0.35">
      <c r="Y268" s="28"/>
      <c r="Z268" s="28"/>
    </row>
    <row r="269" spans="25:26" x14ac:dyDescent="0.35">
      <c r="Y269" s="28"/>
      <c r="Z269" s="28"/>
    </row>
    <row r="270" spans="25:26" x14ac:dyDescent="0.35">
      <c r="Y270" s="28"/>
      <c r="Z270" s="28"/>
    </row>
    <row r="271" spans="25:26" x14ac:dyDescent="0.35">
      <c r="Y271" s="28"/>
      <c r="Z271" s="28"/>
    </row>
    <row r="272" spans="25:26" x14ac:dyDescent="0.35">
      <c r="Y272" s="28"/>
      <c r="Z272" s="28"/>
    </row>
    <row r="273" spans="25:26" x14ac:dyDescent="0.35">
      <c r="Y273" s="28"/>
      <c r="Z273" s="28"/>
    </row>
    <row r="274" spans="25:26" x14ac:dyDescent="0.35">
      <c r="Y274" s="28"/>
      <c r="Z274" s="28"/>
    </row>
    <row r="275" spans="25:26" x14ac:dyDescent="0.35">
      <c r="Y275" s="28"/>
      <c r="Z275" s="28"/>
    </row>
    <row r="276" spans="25:26" x14ac:dyDescent="0.35">
      <c r="Y276" s="28"/>
      <c r="Z276" s="28"/>
    </row>
    <row r="277" spans="25:26" x14ac:dyDescent="0.35">
      <c r="Y277" s="28"/>
      <c r="Z277" s="28"/>
    </row>
    <row r="278" spans="25:26" x14ac:dyDescent="0.35">
      <c r="Y278" s="28"/>
      <c r="Z278" s="28"/>
    </row>
    <row r="279" spans="25:26" x14ac:dyDescent="0.35">
      <c r="Y279" s="28"/>
      <c r="Z279" s="28"/>
    </row>
    <row r="280" spans="25:26" x14ac:dyDescent="0.35">
      <c r="Y280" s="28"/>
      <c r="Z280" s="28"/>
    </row>
    <row r="281" spans="25:26" x14ac:dyDescent="0.35">
      <c r="Y281" s="28"/>
      <c r="Z281" s="28"/>
    </row>
    <row r="282" spans="25:26" x14ac:dyDescent="0.35">
      <c r="Y282" s="28"/>
      <c r="Z282" s="28"/>
    </row>
    <row r="283" spans="25:26" x14ac:dyDescent="0.35">
      <c r="Y283" s="28"/>
      <c r="Z283" s="28"/>
    </row>
    <row r="284" spans="25:26" x14ac:dyDescent="0.35">
      <c r="Y284" s="28"/>
      <c r="Z284" s="28"/>
    </row>
    <row r="285" spans="25:26" x14ac:dyDescent="0.35">
      <c r="Y285" s="28"/>
      <c r="Z285" s="28"/>
    </row>
    <row r="286" spans="25:26" x14ac:dyDescent="0.35">
      <c r="Y286" s="28"/>
      <c r="Z286" s="28"/>
    </row>
    <row r="287" spans="25:26" x14ac:dyDescent="0.35">
      <c r="Y287" s="28"/>
      <c r="Z287" s="28"/>
    </row>
    <row r="288" spans="25:26" x14ac:dyDescent="0.35">
      <c r="Y288" s="28"/>
      <c r="Z288" s="28"/>
    </row>
    <row r="289" spans="25:26" x14ac:dyDescent="0.35">
      <c r="Y289" s="28"/>
      <c r="Z289" s="28"/>
    </row>
    <row r="290" spans="25:26" x14ac:dyDescent="0.35">
      <c r="Y290" s="28"/>
      <c r="Z290" s="28"/>
    </row>
    <row r="291" spans="25:26" x14ac:dyDescent="0.35">
      <c r="Y291" s="28"/>
      <c r="Z291" s="28"/>
    </row>
    <row r="292" spans="25:26" x14ac:dyDescent="0.35">
      <c r="Y292" s="28"/>
      <c r="Z292" s="28"/>
    </row>
    <row r="293" spans="25:26" x14ac:dyDescent="0.35">
      <c r="Y293" s="28"/>
      <c r="Z293" s="28"/>
    </row>
    <row r="294" spans="25:26" x14ac:dyDescent="0.35">
      <c r="Y294" s="28"/>
      <c r="Z294" s="28"/>
    </row>
    <row r="295" spans="25:26" x14ac:dyDescent="0.35">
      <c r="Y295" s="28"/>
      <c r="Z295" s="28"/>
    </row>
    <row r="296" spans="25:26" x14ac:dyDescent="0.35">
      <c r="Y296" s="28"/>
      <c r="Z296" s="28"/>
    </row>
    <row r="297" spans="25:26" x14ac:dyDescent="0.35">
      <c r="Y297" s="28"/>
      <c r="Z297" s="28"/>
    </row>
    <row r="298" spans="25:26" x14ac:dyDescent="0.35">
      <c r="Y298" s="28"/>
      <c r="Z298" s="28"/>
    </row>
    <row r="299" spans="25:26" x14ac:dyDescent="0.35">
      <c r="Y299" s="28"/>
      <c r="Z299" s="28"/>
    </row>
    <row r="300" spans="25:26" x14ac:dyDescent="0.35">
      <c r="Y300" s="28"/>
      <c r="Z300" s="28"/>
    </row>
    <row r="301" spans="25:26" x14ac:dyDescent="0.35">
      <c r="Y301" s="28"/>
      <c r="Z301" s="28"/>
    </row>
    <row r="302" spans="25:26" x14ac:dyDescent="0.35">
      <c r="Y302" s="28"/>
      <c r="Z302" s="28"/>
    </row>
    <row r="303" spans="25:26" x14ac:dyDescent="0.35">
      <c r="Y303" s="28"/>
      <c r="Z303" s="28"/>
    </row>
    <row r="304" spans="25:26" x14ac:dyDescent="0.35">
      <c r="Y304" s="28"/>
      <c r="Z304" s="28"/>
    </row>
    <row r="305" spans="25:26" x14ac:dyDescent="0.35">
      <c r="Y305" s="28"/>
      <c r="Z305" s="28"/>
    </row>
    <row r="306" spans="25:26" x14ac:dyDescent="0.35">
      <c r="Y306" s="28"/>
      <c r="Z306" s="28"/>
    </row>
    <row r="307" spans="25:26" x14ac:dyDescent="0.35">
      <c r="Y307" s="28"/>
      <c r="Z307" s="28"/>
    </row>
    <row r="308" spans="25:26" x14ac:dyDescent="0.35">
      <c r="Y308" s="28"/>
      <c r="Z308" s="28"/>
    </row>
    <row r="309" spans="25:26" x14ac:dyDescent="0.35">
      <c r="Y309" s="28"/>
      <c r="Z309" s="28"/>
    </row>
    <row r="310" spans="25:26" x14ac:dyDescent="0.35">
      <c r="Y310" s="28"/>
      <c r="Z310" s="28"/>
    </row>
    <row r="311" spans="25:26" x14ac:dyDescent="0.35">
      <c r="Y311" s="28"/>
      <c r="Z311" s="28"/>
    </row>
    <row r="312" spans="25:26" x14ac:dyDescent="0.35">
      <c r="Y312" s="28"/>
      <c r="Z312" s="28"/>
    </row>
    <row r="313" spans="25:26" x14ac:dyDescent="0.35">
      <c r="Y313" s="28"/>
      <c r="Z313" s="28"/>
    </row>
    <row r="314" spans="25:26" x14ac:dyDescent="0.35">
      <c r="Y314" s="28"/>
      <c r="Z314" s="28"/>
    </row>
    <row r="315" spans="25:26" x14ac:dyDescent="0.35">
      <c r="Y315" s="28"/>
      <c r="Z315" s="28"/>
    </row>
    <row r="316" spans="25:26" x14ac:dyDescent="0.35">
      <c r="Y316" s="28"/>
      <c r="Z316" s="28"/>
    </row>
    <row r="317" spans="25:26" x14ac:dyDescent="0.35">
      <c r="Y317" s="28"/>
      <c r="Z317" s="28"/>
    </row>
    <row r="318" spans="25:26" x14ac:dyDescent="0.35">
      <c r="Y318" s="28"/>
      <c r="Z318" s="28"/>
    </row>
    <row r="319" spans="25:26" x14ac:dyDescent="0.35">
      <c r="Y319" s="28"/>
      <c r="Z319" s="28"/>
    </row>
    <row r="320" spans="25:26" x14ac:dyDescent="0.35">
      <c r="Y320" s="28"/>
      <c r="Z320" s="28"/>
    </row>
    <row r="321" spans="25:26" x14ac:dyDescent="0.35">
      <c r="Y321" s="28"/>
      <c r="Z321" s="28"/>
    </row>
    <row r="322" spans="25:26" x14ac:dyDescent="0.35">
      <c r="Y322" s="28"/>
      <c r="Z322" s="28"/>
    </row>
    <row r="323" spans="25:26" x14ac:dyDescent="0.35">
      <c r="Y323" s="28"/>
      <c r="Z323" s="28"/>
    </row>
    <row r="324" spans="25:26" x14ac:dyDescent="0.35">
      <c r="Y324" s="28"/>
      <c r="Z324" s="28"/>
    </row>
    <row r="325" spans="25:26" x14ac:dyDescent="0.35">
      <c r="Y325" s="28"/>
      <c r="Z325" s="28"/>
    </row>
    <row r="326" spans="25:26" x14ac:dyDescent="0.35">
      <c r="Y326" s="28"/>
      <c r="Z326" s="28"/>
    </row>
    <row r="327" spans="25:26" x14ac:dyDescent="0.35">
      <c r="Y327" s="28"/>
      <c r="Z327" s="28"/>
    </row>
    <row r="328" spans="25:26" x14ac:dyDescent="0.35">
      <c r="Y328" s="28"/>
      <c r="Z328" s="28"/>
    </row>
    <row r="329" spans="25:26" x14ac:dyDescent="0.35">
      <c r="Y329" s="28"/>
      <c r="Z329" s="28"/>
    </row>
    <row r="330" spans="25:26" x14ac:dyDescent="0.35">
      <c r="Y330" s="28"/>
      <c r="Z330" s="28"/>
    </row>
    <row r="331" spans="25:26" x14ac:dyDescent="0.35">
      <c r="Y331" s="28"/>
      <c r="Z331" s="28"/>
    </row>
    <row r="332" spans="25:26" x14ac:dyDescent="0.35">
      <c r="Y332" s="28"/>
      <c r="Z332" s="28"/>
    </row>
    <row r="333" spans="25:26" x14ac:dyDescent="0.35">
      <c r="Y333" s="28"/>
      <c r="Z333" s="28"/>
    </row>
    <row r="334" spans="25:26" x14ac:dyDescent="0.35">
      <c r="Y334" s="28"/>
      <c r="Z334" s="28"/>
    </row>
    <row r="335" spans="25:26" x14ac:dyDescent="0.35">
      <c r="Y335" s="28"/>
      <c r="Z335" s="28"/>
    </row>
    <row r="336" spans="25:26" x14ac:dyDescent="0.35">
      <c r="Y336" s="28"/>
      <c r="Z336" s="28"/>
    </row>
    <row r="337" spans="25:26" x14ac:dyDescent="0.35">
      <c r="Y337" s="28"/>
      <c r="Z337" s="28"/>
    </row>
    <row r="338" spans="25:26" x14ac:dyDescent="0.35">
      <c r="Y338" s="28"/>
      <c r="Z338" s="28"/>
    </row>
    <row r="339" spans="25:26" x14ac:dyDescent="0.35">
      <c r="Y339" s="28"/>
      <c r="Z339" s="28"/>
    </row>
    <row r="340" spans="25:26" x14ac:dyDescent="0.35">
      <c r="Y340" s="28"/>
      <c r="Z340" s="28"/>
    </row>
    <row r="341" spans="25:26" x14ac:dyDescent="0.35">
      <c r="Y341" s="28"/>
      <c r="Z341" s="28"/>
    </row>
    <row r="342" spans="25:26" x14ac:dyDescent="0.35">
      <c r="Y342" s="28"/>
      <c r="Z342" s="28"/>
    </row>
    <row r="343" spans="25:26" x14ac:dyDescent="0.35">
      <c r="Y343" s="28"/>
      <c r="Z343" s="28"/>
    </row>
    <row r="344" spans="25:26" x14ac:dyDescent="0.35">
      <c r="Y344" s="28"/>
      <c r="Z344" s="28"/>
    </row>
    <row r="345" spans="25:26" x14ac:dyDescent="0.35">
      <c r="Y345" s="28"/>
      <c r="Z345" s="28"/>
    </row>
    <row r="346" spans="25:26" x14ac:dyDescent="0.35">
      <c r="Y346" s="28"/>
      <c r="Z346" s="28"/>
    </row>
  </sheetData>
  <autoFilter ref="A6:X140" xr:uid="{00000000-0009-0000-0000-000004000000}"/>
  <pageMargins left="0.7" right="0.7" top="0.75" bottom="0.75" header="0.3" footer="0.3"/>
  <pageSetup paperSize="9" orientation="portrait" r:id="rId1"/>
  <headerFooter>
    <oddHeader>&amp;L&amp;"Calibri"&amp;10&amp;K317100CBUAE 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2025</vt:lpstr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Vishal Karukayil Muraleedharan</cp:lastModifiedBy>
  <dcterms:created xsi:type="dcterms:W3CDTF">2022-02-09T03:54:14Z</dcterms:created>
  <dcterms:modified xsi:type="dcterms:W3CDTF">2025-02-17T08:59:21Z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2025-02-17T08:58:59Z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79ac8aba-f0ed-4df3-98d0-9f1029c25bf1</vt:lpwstr>
  </property>
  <property fmtid="{D5CDD505-2E9C-101B-9397-08002B2CF9AE}" pid="8" name="MSIP_Label_2f29d493-52b1-4291-ba67-8ef6d501cf33_ContentBits">
    <vt:lpwstr>1</vt:lpwstr>
  </property>
</Properties>
</file>